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LAGURGALEB\Desktop\Kvarner\Natjecaj_Mjera_6\"/>
    </mc:Choice>
  </mc:AlternateContent>
  <xr:revisionPtr revIDLastSave="0" documentId="13_ncr:1_{337C6F75-FC1C-4C7E-83D9-7174551A70A4}" xr6:coauthVersionLast="47" xr6:coauthVersionMax="47" xr10:uidLastSave="{00000000-0000-0000-0000-000000000000}"/>
  <bookViews>
    <workbookView xWindow="-98" yWindow="-98" windowWidth="21795" windowHeight="12975" tabRatio="786" firstSheet="1" activeTab="6" xr2:uid="{00000000-000D-0000-FFFF-FFFF00000000}"/>
  </bookViews>
  <sheets>
    <sheet name="Naslovnica" sheetId="2" r:id="rId1"/>
    <sheet name="Upute" sheetId="3" r:id="rId2"/>
    <sheet name="TI Izravni tr.-Sluz.put._Ostali" sheetId="1" r:id="rId3"/>
    <sheet name="TII Izravni tr.-Tr.osoblja" sheetId="8" r:id="rId4"/>
    <sheet name="TIII Opci troskovi" sheetId="6" r:id="rId5"/>
    <sheet name="TIV Neprihvatljivi tr." sheetId="9" r:id="rId6"/>
    <sheet name="TV Ukupni tr. projekta" sheetId="7" r:id="rId7"/>
    <sheet name="RM" sheetId="4" r:id="rId8"/>
  </sheets>
  <definedNames>
    <definedName name="izberi">'TI Izravni tr.-Sluz.put._Ostali'!#REF!</definedName>
    <definedName name="strosek">'TI Izravni tr.-Sluz.put._Ostali'!#REF!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9" l="1"/>
  <c r="I10" i="6"/>
  <c r="G8" i="8"/>
  <c r="G9" i="8"/>
  <c r="G10" i="8"/>
  <c r="G11" i="8"/>
  <c r="G12" i="8"/>
  <c r="G13" i="8"/>
  <c r="G14" i="8"/>
  <c r="G15" i="8"/>
  <c r="G16" i="8"/>
  <c r="G7" i="8"/>
  <c r="G17" i="8" s="1"/>
  <c r="E18" i="7"/>
  <c r="E17" i="7"/>
  <c r="J7" i="1" l="1"/>
  <c r="K7" i="1"/>
  <c r="J8" i="1"/>
  <c r="K8" i="1"/>
  <c r="J9" i="1"/>
  <c r="N9" i="1" s="1"/>
  <c r="K9" i="1"/>
  <c r="L9" i="1"/>
  <c r="J10" i="1"/>
  <c r="N10" i="1" s="1"/>
  <c r="K10" i="1"/>
  <c r="J11" i="1"/>
  <c r="N11" i="1" s="1"/>
  <c r="K11" i="1"/>
  <c r="J12" i="1"/>
  <c r="K12" i="1"/>
  <c r="J13" i="1"/>
  <c r="K13" i="1"/>
  <c r="J14" i="1"/>
  <c r="K14" i="1"/>
  <c r="J15" i="1"/>
  <c r="K15" i="1"/>
  <c r="J16" i="1"/>
  <c r="K16" i="1"/>
  <c r="J17" i="1"/>
  <c r="N17" i="1" s="1"/>
  <c r="K17" i="1"/>
  <c r="J18" i="1"/>
  <c r="N18" i="1" s="1"/>
  <c r="K18" i="1"/>
  <c r="J19" i="1"/>
  <c r="K19" i="1"/>
  <c r="J20" i="1"/>
  <c r="K20" i="1"/>
  <c r="J21" i="1"/>
  <c r="N21" i="1" s="1"/>
  <c r="K21" i="1"/>
  <c r="K22" i="1" l="1"/>
  <c r="J22" i="1"/>
  <c r="P10" i="1"/>
  <c r="Q10" i="1" s="1"/>
  <c r="P17" i="1"/>
  <c r="Q17" i="1" s="1"/>
  <c r="P9" i="1"/>
  <c r="Q9" i="1"/>
  <c r="P18" i="1"/>
  <c r="Q18" i="1"/>
  <c r="P11" i="1"/>
  <c r="Q11" i="1"/>
  <c r="L10" i="1"/>
  <c r="P21" i="1"/>
  <c r="Q21" i="1" s="1"/>
  <c r="L11" i="1"/>
  <c r="L13" i="1"/>
  <c r="L17" i="1"/>
  <c r="L19" i="1"/>
  <c r="N13" i="1"/>
  <c r="L12" i="1"/>
  <c r="N12" i="1"/>
  <c r="L21" i="1"/>
  <c r="N19" i="1"/>
  <c r="L18" i="1"/>
  <c r="L8" i="1"/>
  <c r="N8" i="1"/>
  <c r="L16" i="1"/>
  <c r="L15" i="1"/>
  <c r="L7" i="1"/>
  <c r="L14" i="1"/>
  <c r="N20" i="1"/>
  <c r="L20" i="1"/>
  <c r="N16" i="1"/>
  <c r="N15" i="1"/>
  <c r="N14" i="1"/>
  <c r="N7" i="1"/>
  <c r="N22" i="1" l="1"/>
  <c r="L22" i="1"/>
  <c r="P14" i="1"/>
  <c r="Q14" i="1" s="1"/>
  <c r="P15" i="1"/>
  <c r="Q15" i="1" s="1"/>
  <c r="P16" i="1"/>
  <c r="Q16" i="1" s="1"/>
  <c r="P13" i="1"/>
  <c r="Q13" i="1" s="1"/>
  <c r="P20" i="1"/>
  <c r="Q20" i="1" s="1"/>
  <c r="P12" i="1"/>
  <c r="Q12" i="1" s="1"/>
  <c r="P19" i="1"/>
  <c r="Q19" i="1" s="1"/>
  <c r="P8" i="1"/>
  <c r="Q8" i="1" s="1"/>
  <c r="P7" i="1"/>
  <c r="D55" i="7"/>
  <c r="D62" i="7" s="1"/>
  <c r="P22" i="1" l="1"/>
  <c r="Q7" i="1"/>
  <c r="Q22" i="1" s="1"/>
  <c r="I11" i="8" l="1"/>
  <c r="K11" i="8" l="1"/>
  <c r="L11" i="8" s="1"/>
  <c r="I10" i="8"/>
  <c r="K10" i="8" s="1"/>
  <c r="L10" i="8" s="1"/>
  <c r="I12" i="8"/>
  <c r="K12" i="8" s="1"/>
  <c r="L12" i="8" s="1"/>
  <c r="I9" i="8"/>
  <c r="K9" i="8" s="1"/>
  <c r="L9" i="8" s="1"/>
  <c r="I8" i="8"/>
  <c r="K8" i="8" s="1"/>
  <c r="L8" i="8" s="1"/>
  <c r="E28" i="7" l="1"/>
  <c r="E9" i="9" l="1"/>
  <c r="F9" i="9" l="1"/>
  <c r="E10" i="9"/>
  <c r="F8" i="9"/>
  <c r="F10" i="9" s="1"/>
  <c r="J11" i="6" l="1"/>
  <c r="I11" i="6"/>
  <c r="M11" i="6" s="1"/>
  <c r="O11" i="6" s="1"/>
  <c r="J10" i="6"/>
  <c r="J9" i="6"/>
  <c r="I9" i="6"/>
  <c r="M9" i="6" s="1"/>
  <c r="O9" i="6" s="1"/>
  <c r="J8" i="6"/>
  <c r="I8" i="6"/>
  <c r="M8" i="6" s="1"/>
  <c r="O8" i="6" s="1"/>
  <c r="J7" i="6"/>
  <c r="J12" i="6" s="1"/>
  <c r="I7" i="6"/>
  <c r="I15" i="8"/>
  <c r="K15" i="8" s="1"/>
  <c r="I13" i="8"/>
  <c r="K13" i="8" s="1"/>
  <c r="M7" i="6" l="1"/>
  <c r="I12" i="6"/>
  <c r="E22" i="7"/>
  <c r="K8" i="6"/>
  <c r="K10" i="6"/>
  <c r="K9" i="6"/>
  <c r="L15" i="8"/>
  <c r="L13" i="8"/>
  <c r="P11" i="6"/>
  <c r="P8" i="6"/>
  <c r="K7" i="6"/>
  <c r="K12" i="6" s="1"/>
  <c r="P9" i="6"/>
  <c r="M10" i="6"/>
  <c r="O10" i="6" s="1"/>
  <c r="D51" i="7" s="1"/>
  <c r="K11" i="6"/>
  <c r="I14" i="8"/>
  <c r="K14" i="8" s="1"/>
  <c r="L14" i="8" s="1"/>
  <c r="I7" i="8"/>
  <c r="I17" i="8" s="1"/>
  <c r="I16" i="8"/>
  <c r="K16" i="8" s="1"/>
  <c r="L16" i="8" s="1"/>
  <c r="O7" i="6" l="1"/>
  <c r="M12" i="6"/>
  <c r="D52" i="7"/>
  <c r="P10" i="6"/>
  <c r="K7" i="8"/>
  <c r="O12" i="6" l="1"/>
  <c r="P7" i="6"/>
  <c r="P12" i="6" s="1"/>
  <c r="L7" i="8"/>
  <c r="L17" i="8" s="1"/>
  <c r="E29" i="7" s="1"/>
  <c r="K17" i="8"/>
  <c r="E52" i="7"/>
  <c r="F52" i="7" s="1"/>
  <c r="E51" i="7"/>
  <c r="F51" i="7" s="1"/>
  <c r="E47" i="7"/>
  <c r="E48" i="7" l="1"/>
  <c r="D48" i="7"/>
  <c r="F48" i="7" s="1"/>
  <c r="E6" i="7"/>
  <c r="D47" i="7"/>
  <c r="F47" i="7" s="1"/>
  <c r="E49" i="7"/>
  <c r="D49" i="7"/>
  <c r="D44" i="7"/>
  <c r="E53" i="7"/>
  <c r="E50" i="7" s="1"/>
  <c r="E10" i="7"/>
  <c r="D53" i="7"/>
  <c r="E46" i="7" l="1"/>
  <c r="D45" i="7"/>
  <c r="E45" i="7"/>
  <c r="E12" i="7"/>
  <c r="E7" i="7"/>
  <c r="E27" i="7" s="1"/>
  <c r="D46" i="7"/>
  <c r="G46" i="7" s="1"/>
  <c r="F49" i="7"/>
  <c r="F46" i="7" s="1"/>
  <c r="F53" i="7"/>
  <c r="D50" i="7"/>
  <c r="F50" i="7" s="1"/>
  <c r="E55" i="7" s="1"/>
  <c r="E44" i="7"/>
  <c r="F44" i="7" s="1"/>
  <c r="D43" i="7"/>
  <c r="F45" i="7" l="1"/>
  <c r="D56" i="7"/>
  <c r="G48" i="7"/>
  <c r="G49" i="7"/>
  <c r="G47" i="7"/>
  <c r="D42" i="7"/>
  <c r="E5" i="7"/>
  <c r="E8" i="7" l="1"/>
  <c r="E13" i="7" s="1"/>
  <c r="D60" i="7"/>
  <c r="D59" i="7"/>
  <c r="D58" i="7"/>
  <c r="G44" i="7"/>
  <c r="G45" i="7"/>
  <c r="G42" i="7"/>
  <c r="G43" i="7"/>
  <c r="E43" i="7"/>
  <c r="E42" i="7" l="1"/>
  <c r="F43" i="7"/>
  <c r="E21" i="7" l="1"/>
  <c r="F42" i="7"/>
  <c r="D64" i="7" l="1"/>
  <c r="D65" i="7"/>
  <c r="D63" i="7"/>
  <c r="E9" i="7"/>
  <c r="D54" i="7" l="1"/>
  <c r="E19" i="7"/>
  <c r="E23" i="7" s="1"/>
  <c r="E24" i="7" s="1"/>
  <c r="D61" i="7"/>
  <c r="D57" i="7"/>
  <c r="F55" i="7" l="1"/>
  <c r="E30" i="7"/>
  <c r="D30" i="7" s="1"/>
  <c r="D27" i="7" l="1"/>
  <c r="D29" i="7"/>
  <c r="D28" i="7"/>
</calcChain>
</file>

<file path=xl/sharedStrings.xml><?xml version="1.0" encoding="utf-8"?>
<sst xmlns="http://schemas.openxmlformats.org/spreadsheetml/2006/main" count="271" uniqueCount="208">
  <si>
    <t>usluge</t>
  </si>
  <si>
    <t>troškovi rada</t>
  </si>
  <si>
    <t>materijal</t>
  </si>
  <si>
    <t>opći troškovi</t>
  </si>
  <si>
    <t xml:space="preserve">% PDV-a </t>
  </si>
  <si>
    <t>Stopa PDV-a</t>
  </si>
  <si>
    <t>Prihvatljivi troškovi</t>
  </si>
  <si>
    <t>NE</t>
  </si>
  <si>
    <t>DA</t>
  </si>
  <si>
    <t>OPĆE UPUTE</t>
  </si>
  <si>
    <t>Faza</t>
  </si>
  <si>
    <t>Nositelj aktivnosti</t>
  </si>
  <si>
    <t xml:space="preserve">Naziv projekta: </t>
  </si>
  <si>
    <t xml:space="preserve">Nositelj projekta: </t>
  </si>
  <si>
    <t>Naziv i kratki opis troška</t>
  </si>
  <si>
    <t>Naziv ponuditelja/ dobavljača/pružatelja usluge</t>
  </si>
  <si>
    <t>Broj i datum ponude /ugovora/predračuna/računa</t>
  </si>
  <si>
    <t>ukupna vrijednost bez PDV-a</t>
  </si>
  <si>
    <t>Jedinica mjere</t>
  </si>
  <si>
    <t>Komada</t>
  </si>
  <si>
    <t xml:space="preserve">Jedinična cijena bez PDV-a </t>
  </si>
  <si>
    <t>Ukupni iznos uključujući PDV</t>
  </si>
  <si>
    <t xml:space="preserve"> Iznos PDV-a</t>
  </si>
  <si>
    <t>Vlastita sredstva</t>
  </si>
  <si>
    <t>Prihvatljivi troškovi 0 = NE 1-DA</t>
  </si>
  <si>
    <t>Intenzitet javne potpore.</t>
  </si>
  <si>
    <t>(ako je primjenjivo)</t>
  </si>
  <si>
    <t>Primjedbe/Napomene</t>
  </si>
  <si>
    <t>Vrsta troška</t>
  </si>
  <si>
    <t>Plaće</t>
  </si>
  <si>
    <t>Troškovi službenih putovanja</t>
  </si>
  <si>
    <t>Dnevnice</t>
  </si>
  <si>
    <t>Izravni troškovi</t>
  </si>
  <si>
    <t>Troškovi osoblja</t>
  </si>
  <si>
    <t>Naknade</t>
  </si>
  <si>
    <t>Troškovi prijevoza</t>
  </si>
  <si>
    <t>Troškovi smještaja</t>
  </si>
  <si>
    <t>Ostalo</t>
  </si>
  <si>
    <t>Opći troškovi</t>
  </si>
  <si>
    <t>UKUPNI IZNOS PRIHVATLJIVIH IZDATAKA I POTPORE</t>
  </si>
  <si>
    <t>Neodobreni opći troškovi</t>
  </si>
  <si>
    <t>UKUPNI IZNOS NEPRIHVATLJIVIH IZDATAKA</t>
  </si>
  <si>
    <t>TROŠKOVI PROVEDBE PROJEKTA</t>
  </si>
  <si>
    <t>Ulaganje/aktivnost na koje/u se trošak odnosi</t>
  </si>
  <si>
    <t xml:space="preserve">Iznos bez PDV-a </t>
  </si>
  <si>
    <t xml:space="preserve">Iznos PDV-a </t>
  </si>
  <si>
    <t xml:space="preserve">Ukupan iznos </t>
  </si>
  <si>
    <t>A</t>
  </si>
  <si>
    <t>B</t>
  </si>
  <si>
    <t>E</t>
  </si>
  <si>
    <t>F</t>
  </si>
  <si>
    <t>G</t>
  </si>
  <si>
    <t>H</t>
  </si>
  <si>
    <t>1.</t>
  </si>
  <si>
    <t>2.</t>
  </si>
  <si>
    <t>3.</t>
  </si>
  <si>
    <t>UKUPNO NEPRIHVATLJIVI TROŠKOVI</t>
  </si>
  <si>
    <t>4.</t>
  </si>
  <si>
    <t>5.</t>
  </si>
  <si>
    <t>Stope sufinanciranja</t>
  </si>
  <si>
    <t>Broj i datum ponude /ugovora/ predračuna/ računa</t>
  </si>
  <si>
    <t>IZRAČUN POTPORE</t>
  </si>
  <si>
    <t>8.</t>
  </si>
  <si>
    <t>7.</t>
  </si>
  <si>
    <t>6.</t>
  </si>
  <si>
    <t>11.</t>
  </si>
  <si>
    <t>12.</t>
  </si>
  <si>
    <t>13.</t>
  </si>
  <si>
    <t>14.</t>
  </si>
  <si>
    <t>15.</t>
  </si>
  <si>
    <t>16.</t>
  </si>
  <si>
    <t>17.</t>
  </si>
  <si>
    <t>18.</t>
  </si>
  <si>
    <t>R.br.</t>
  </si>
  <si>
    <r>
      <t xml:space="preserve">Prihvatljivi iznos općih troškova. 12% </t>
    </r>
    <r>
      <rPr>
        <sz val="12"/>
        <color rgb="FF000000"/>
        <rFont val="Arial Narrow"/>
        <family val="2"/>
        <charset val="238"/>
      </rPr>
      <t>vrijednosti ukupno prihvatljivih troškova projekta bez općih troškova (redak 3.)</t>
    </r>
  </si>
  <si>
    <t>Neodobreni izravni troškovi</t>
  </si>
  <si>
    <t>19.</t>
  </si>
  <si>
    <t>Ukupan iznos prihvatljivih troškova projekta nakon primjene intenziteta i jedinstvene stope od 12%</t>
  </si>
  <si>
    <t>IZRAČUN PRIHVATLJIVIH TROŠKOVA PROJEKTA - PRIMJENA INTENZITETA I JEDINSTVENE STOPE OD 12%</t>
  </si>
  <si>
    <t>20.</t>
  </si>
  <si>
    <t>Prilog 1: Proračun projekta - Izravni troškovi - troškovi osoblja</t>
  </si>
  <si>
    <t>Prilog 1: Proračun projekta - Opći troškovi</t>
  </si>
  <si>
    <t>Tablica IV.1. Ukupan iznos neprihvatljivih i neodobrenih troškova projekta</t>
  </si>
  <si>
    <t>TABLICA V: UKUPNI TROŠKOVI PROJEKTA</t>
  </si>
  <si>
    <t>Korisnik podatke unosi u ćelije označene bijelom bojom, dok u ćelijama označene plavom bojom korisnik unosi podatke iz padajućeg izbornika.</t>
  </si>
  <si>
    <t>Radni list RM sadrži podatke koji se unose iz padajućih izbornika. Isti se ne smiju mijenjati ni brisati.</t>
  </si>
  <si>
    <t>Tablica IV. Neprihvatljivi troškovi</t>
  </si>
  <si>
    <r>
      <t xml:space="preserve">Prihvatljivi opći troškovi. </t>
    </r>
    <r>
      <rPr>
        <sz val="12"/>
        <color rgb="FF000000"/>
        <rFont val="Arial Narrow"/>
        <family val="2"/>
        <charset val="238"/>
      </rPr>
      <t xml:space="preserve">Iznos ne smije biti veći od iznosa iz retka 4. U slučaju da je ukupni iznos općih troškova iz retka 5. jednak ili veći iznosu iz retka 4. upisati iznos iz retka 4. U slučaju da je iznos iz retka 5. manji od iznosa iz retka 4. upisati iznos iz retka 5. </t>
    </r>
  </si>
  <si>
    <t>Lista troškova</t>
  </si>
  <si>
    <t>Neizravni troškovi (15% prihvatljivih izravnih troškova osoblja)</t>
  </si>
  <si>
    <t>Prilog 1: Proračun projekta: Izravni troškovi - troškovi službenih putovanja  i ostali izravni troškovi</t>
  </si>
  <si>
    <t>Izravni troškovi - troškovi službenih putovanja i ostali</t>
  </si>
  <si>
    <t>Izravni troškovi - troškovi osoblja</t>
  </si>
  <si>
    <t>UKUPNA VRIJEDNOST PROJEKTA</t>
  </si>
  <si>
    <t>Ukupna vrijednost projekta</t>
  </si>
  <si>
    <t>Prihvatljivi troškovi projekta</t>
  </si>
  <si>
    <t>%</t>
  </si>
  <si>
    <t>UKUPNO IZRAVNI TROŠKOVI - TROŠKOVI SLUŽBENIH PUTOVANJA I OSTALI IZRAVNI TROŠKOVI</t>
  </si>
  <si>
    <t>UKUPNO IZRAVNI TROŠKOVI - TROŠKOVI OSOBLJA</t>
  </si>
  <si>
    <t>UKUPNO OPĆI TROŠKOVI</t>
  </si>
  <si>
    <t>Iznos sufinanciranja iz javnog izvora</t>
  </si>
  <si>
    <t>Ukupno prihvatljivi troškovi projekta bez općih troškova-Sufinancirani iz javnog izvora (1.+2.)</t>
  </si>
  <si>
    <t xml:space="preserve">Ovaj prilog se sastoji od radnog lista "TI Izravni tr.-Sluz.put._Ostali", "TII Izravni tr.-Tr.osoblja", "TIII Opci troskovi", "TIV Neprihvatljivi tr.", "TV Ukupni tr. projekta" i radnog lista RM. </t>
  </si>
  <si>
    <t>Radne listove "TI Izravni tr.-Sluz.put._Ostali", "TII Izravni tr.-Tr.osoblja", "TIII Opci troskovi" i "TIV Neprihvatljivi tr." potrebno je ispuniti sa podacima o svim troškovima, prihvatljivim i neprihvatljivim, za koje se smatra da će nastati tijekom projekta.</t>
  </si>
  <si>
    <t>Propisani izgled radnih listova ne smije se mijenjati, ali je moguće u radnim listovima "TI Izravni tr.-Sluz.put._Ostali", "TII Izravni tr.-Tr.osoblja", "TIII Opci troskovi" i "TIV Neprihvatljivi tr." po potrebi dodavati nove retke, na način da se kopiraju postojeći retci.</t>
  </si>
  <si>
    <t>Neodobreni opći troškovi i izravni troškovi (automatski se izračunavaju: redak 7. + redak 13.)</t>
  </si>
  <si>
    <t>Ukupno troškovi nositelja projekta</t>
  </si>
  <si>
    <t>Ukupno troškovi projektni partner 1</t>
  </si>
  <si>
    <t>Ukupno troškovi projektni partner 2</t>
  </si>
  <si>
    <t>Sufinancirano iz javnog izvora</t>
  </si>
  <si>
    <t>Ukupno</t>
  </si>
  <si>
    <t>Prihvatljivi iznos općih troškova. 12% vrijednosti ukupno prihvatljivih troškova projekta bez općih troškova (redak 3.)</t>
  </si>
  <si>
    <t>Izračun javne potpore - Specifikacija po GP, PP1 i PP2</t>
  </si>
  <si>
    <t>Opći troškovi - udio nositelja projekta i partnera u općim troškovima</t>
  </si>
  <si>
    <t>Izravni troškovi - Troškovi osoblja, od gore navedenih izravnih troškova na trošak osoblja odnosi se:</t>
  </si>
  <si>
    <t>22.</t>
  </si>
  <si>
    <t>Ukupno prihvatljivi opći troškovi - sufinancirani iz javnog izvora</t>
  </si>
  <si>
    <t>Ukupno prihvatljivi troškovi nositelja projekta - sufinancirani iz javnog izvora</t>
  </si>
  <si>
    <t>Ukupno prihvatljivi troškovi projektni partner 1 - sufinancirani iz javnog izvora</t>
  </si>
  <si>
    <t>Ukupno prihvatljivi troškovi projektni partner 2 - sufinancirani iz javnog izvora</t>
  </si>
  <si>
    <t>Neizravni troškovi - udio nositelja projekta i partnera u neizravnim troškovima (izračun na temelju udjela nositelja projekta i partnera u troškovima osoblja)</t>
  </si>
  <si>
    <t>Ukupno izravni troškovi nositelja projekta</t>
  </si>
  <si>
    <t>Ukupno izravni troškovi projektni partner 1</t>
  </si>
  <si>
    <t>Ukupno izravni  troškovi projektni partner 2</t>
  </si>
  <si>
    <t>Ukupno troškovi osoblja nositelja projekta</t>
  </si>
  <si>
    <t>Ukupno troškovi osoblja projektni partner 1</t>
  </si>
  <si>
    <t>Ukupno troškovi osoblja projektni partner 2</t>
  </si>
  <si>
    <t>Udio u sufinanciranom djelu iz javnog izvora</t>
  </si>
  <si>
    <t>23.</t>
  </si>
  <si>
    <t>24.</t>
  </si>
  <si>
    <t>25.</t>
  </si>
  <si>
    <t>26.</t>
  </si>
  <si>
    <t>27.</t>
  </si>
  <si>
    <t>28.</t>
  </si>
  <si>
    <t>29.</t>
  </si>
  <si>
    <t>30.</t>
  </si>
  <si>
    <t>31.</t>
  </si>
  <si>
    <t>32.</t>
  </si>
  <si>
    <t>33.</t>
  </si>
  <si>
    <t>34.</t>
  </si>
  <si>
    <t>35.</t>
  </si>
  <si>
    <t>36.</t>
  </si>
  <si>
    <t>37.</t>
  </si>
  <si>
    <t>Javna potpora - Iznos potpore/sredstva sufinanciranih iz javnog izvora nositelja projekta i partnera (zbroj mora odgovarati iznosu iz gornje tablice, red. br. 18.)</t>
  </si>
  <si>
    <t>Datum:</t>
  </si>
  <si>
    <t>Ime i prezime odgovorne ili ovlaštene osobe Nositelja projekta - tiskano</t>
  </si>
  <si>
    <t>M.P.</t>
  </si>
  <si>
    <t>Potpis odgovorne ili ovlaštene osobe Nositelja projekta</t>
  </si>
  <si>
    <t>U______________, Datum: ___________________</t>
  </si>
  <si>
    <t>Ime i prezime odgovorne ili ovlaštene osobe Nositelja projekta - tiskano:________________________________</t>
  </si>
  <si>
    <t>Potpis odgovorne ili ovlaštene osobe Nositelja projekta:____________________________________________</t>
  </si>
  <si>
    <r>
      <t xml:space="preserve">M.P. </t>
    </r>
    <r>
      <rPr>
        <i/>
        <sz val="10"/>
        <rFont val="Arial Narrow"/>
        <family val="2"/>
        <charset val="238"/>
      </rPr>
      <t>(ako je primjenjivo)</t>
    </r>
  </si>
  <si>
    <t>Verzija</t>
  </si>
  <si>
    <t>1.0</t>
  </si>
  <si>
    <t xml:space="preserve">Korisnik (nositelj projekta) sve radne listove ovjerava vlastoručnim potpisom i pečatom (ako je primjenjivo), a čime potvrđuje da su podaci za ukupan projekt istiniti i točni te da se odnose na pripadajući Prijavni obrazac u okviru FLAG-natječaja </t>
  </si>
  <si>
    <r>
      <t xml:space="preserve">Specifikacija troškova prema nositelju i projektnim partnerima </t>
    </r>
    <r>
      <rPr>
        <i/>
        <sz val="12"/>
        <rFont val="Arial Narrow"/>
        <family val="2"/>
        <charset val="238"/>
      </rPr>
      <t>(Ispunjava FLAG administrator, ako je primjenjivo)</t>
    </r>
  </si>
  <si>
    <t>Iznos troška (u EUR)</t>
  </si>
  <si>
    <t>Pojašnjenje: Troškovi koji se ne nalaze na listi prihvatljivih troškova, a vezani su za projekt te troškovi koji se ne mogu odobriti.</t>
  </si>
  <si>
    <t xml:space="preserve">Iznos  </t>
  </si>
  <si>
    <t xml:space="preserve">Iznos </t>
  </si>
  <si>
    <t xml:space="preserve">Naziv i kratki opis troška </t>
  </si>
  <si>
    <t>Jedinična cijena</t>
  </si>
  <si>
    <t xml:space="preserve">Ukupni iznos </t>
  </si>
  <si>
    <r>
      <t xml:space="preserve">Traženi iznos potpore: </t>
    </r>
    <r>
      <rPr>
        <sz val="12"/>
        <color rgb="FF000000"/>
        <rFont val="Arial Narrow"/>
        <family val="2"/>
        <charset val="238"/>
      </rPr>
      <t>Maksimalni iznos javne potpore iznosi 40.000,00 EUR. U slučaju da je ukupni iznos prihvatljivih troškova nakon primjene intenziteta (redak 8.),  jednak ili veći od maksimalnog iznosa javne potpore propisan FLAG natječajem (redak 11.) upisati najviši iznos potpore po nositelju projekta, tj. 40.000,00 EUR. U slučaju da ukupan iznos javne potpore, nakon primjene intenziteta (redak 8.), ne prelazi maksimalni iznos potpore propisan FLAG natječajem - upisati iznos iz retka 8.</t>
    </r>
  </si>
  <si>
    <t>EU sredstva (65%)</t>
  </si>
  <si>
    <t>RH sredstva (35%)</t>
  </si>
  <si>
    <t>Obrazac 1.B</t>
  </si>
  <si>
    <r>
      <t>Najviša vrijednost potpor</t>
    </r>
    <r>
      <rPr>
        <b/>
        <sz val="11.5"/>
        <rFont val="Arial Narrow"/>
        <family val="2"/>
        <charset val="238"/>
      </rPr>
      <t>e 40.000,00 EUR</t>
    </r>
    <r>
      <rPr>
        <b/>
        <sz val="11.5"/>
        <color theme="1"/>
        <rFont val="Arial Narrow"/>
        <family val="2"/>
        <charset val="238"/>
      </rPr>
      <t xml:space="preserve"> po nositelju projekta.*</t>
    </r>
  </si>
  <si>
    <t>Iznos i udio zatraženih sredstava (Sufinanciranje iz javnog izvora u okviru provedbe LRSR)</t>
  </si>
  <si>
    <t>Iznos i udio vlastitih sredstava</t>
  </si>
  <si>
    <t>Ukupno prihvatljivi izravni troškovi-Sufinancirani iz javnog izvora (TI stupac Q)</t>
  </si>
  <si>
    <t>Ukupno prihvatljivi troškovi osoblja-Sufinancirani iz javnog izvora (TII stupac L)</t>
  </si>
  <si>
    <t>Ukupno opći troškovi-Sufinancirani iz javne potpore (TIII stupac Q)</t>
  </si>
  <si>
    <t>Ukupno neprihvatljivi troškovi projekta - vlastita sredstva (14.+15.+16.)</t>
  </si>
  <si>
    <t>Iznos troška u EUR</t>
  </si>
  <si>
    <t>TABLICA III:  Opći troškovi</t>
  </si>
  <si>
    <t>TABLICA II: Izravni troškovi - troškovi osoblja</t>
  </si>
  <si>
    <t>TABLICA I:  Izravni troškovi - troškovi službenih putovanja i ostali izravni troškovi</t>
  </si>
  <si>
    <t>Tablica IV : Neprihvatljivi troškovi</t>
  </si>
  <si>
    <t xml:space="preserve">Radni list "TV Ukupni tr. projekta" generira se iz podataka unesenih u radne listove "TI Izravni tr.-Sluz.put._Ostali", "TII Izravni tr.-Tr.osoblja", "TIII Opci troskovi" i "TIV Neprihvatljivi tr." izuzev u retcima 6. pod nazivom 'Prihvatljivi opći troškovi',12. naziva 'Traženi iznos potpore' Excel tablice "TABLICA V. ukupni troškovi projekta". </t>
  </si>
  <si>
    <t>Podaci u ćelijama označenima sivom i plavom bojom se automatski izračunavaju na temelju podataka koje korisnik unosi ćelije bijele boje i odabranih podataka u ćelijama plave boje.</t>
  </si>
  <si>
    <t>Ovaj obrazac je sastavni dio Prijavnog obrasca te je isti potrebno dostaviti u tiskanom obliku (ovjeren vlastoručnim potpisom i pečatom, ako primjenjivo) te u elektronskom obliku na USB-u, excel verzija (radni list "Upute" nije potrebno dostavljati u tiskanom obliku)</t>
  </si>
  <si>
    <t xml:space="preserve">U ovu tabllicu unose se troškovi koji se ne nalaze na listi prihvatljivih troškova, a povezani su s projektom. </t>
  </si>
  <si>
    <t xml:space="preserve">Opći troškovi prihvatljivi su do gornje granice od 12% vrijednosti ukupno prihvatljivih troškova ulaganja (bez općih troškova) sufinanciranih iz javnih izvora,  i to:
 - troškovi pripreme dokumentacije za FLAG-natječaj (konzultantske usluge za pripremu Zahtjeva za potporu i Zahtjeva za isplatu),
- troškovi pripreme dokumentacije i provedbe postupka nabave 
- troškovi provedbe mjera informiranja i promidžbe sukladno Pravilima i uputama za provedbu mjera informiranja i promidžbe u programskom razdoblju 2021. – 2027. </t>
  </si>
  <si>
    <t>Tablica I. Proračun projekta: Izravni troškovi - troškovi službenih putovanja i ostali izravni troškovi,</t>
  </si>
  <si>
    <t xml:space="preserve"> Tablica II. Proračun projekta: Izravni troškovi - troškovi osoblja i Tablica III. Proračun projekta: Opći troškovi</t>
  </si>
  <si>
    <t>Popuniti na način gore naveden, s napomenom da su razlike u stupcima</t>
  </si>
  <si>
    <t xml:space="preserve">opći troškovi </t>
  </si>
  <si>
    <t>1.Osmišljavanje i organizacija edukativnih događaja i manifestacija u ribarstvu i akvakulturi.</t>
  </si>
  <si>
    <t>Vrsta aktivnosti</t>
  </si>
  <si>
    <t>2.Izrada studija i/ili analiza.</t>
  </si>
  <si>
    <t>3.Primjena inovativnih oblika i/ili načina prijenosa gastronomskih metoda i alata.</t>
  </si>
  <si>
    <t xml:space="preserve">4.Promotivne aktivnosti </t>
  </si>
  <si>
    <t xml:space="preserve">Nositelj projekta </t>
  </si>
  <si>
    <t>6. ORGANIZACIJA EDUKATIVNIH DOGAĐAJA I MANIFESTACIJA KOJE PROMIČU RIBARSKU TRADICIJU I BAŠTINU TE UNAPRJEĐUJU ZNANJE O MORSKOM OKOLIŠU</t>
  </si>
  <si>
    <r>
      <t xml:space="preserve">FLAG NATJEČAJ
         </t>
    </r>
    <r>
      <rPr>
        <sz val="14"/>
        <rFont val="Calibri"/>
        <family val="2"/>
        <scheme val="minor"/>
      </rPr>
      <t>za dodjelu potpore projektima u okviru Mjere</t>
    </r>
  </si>
  <si>
    <t>Stupac B se odnosi na vrstu aktivnosti, iz padajućeg izbornika odabrati vrstu aktivnosti</t>
  </si>
  <si>
    <t>U stupac F i G je potrebno unijeti Jedinicu mjere nastalog troška (satnica, mjesečna karta, dnevnica, noćenje, i dr.) i broj odnosno komada.</t>
  </si>
  <si>
    <t xml:space="preserve">U stupac H je potrebno unijeti jediničnu cijenu bez PDV-a. Ukoliko se podatak odnosi na trošak osoblja (Tablica II. Proračun projekta: Izravni troškovi - troškovi osoblja) unosi se bruto II iznos satnice. </t>
  </si>
  <si>
    <t xml:space="preserve">U stupcu I je potrebno iz padajućeg izbornika odabrati primjenjivu stopu PDV-a sukladno uputama u nastavku ovisno o tome da li se podatak odnosi na troškove osoblja. </t>
  </si>
  <si>
    <t xml:space="preserve">Nositelji projekta stupac I ispunjava primjenjivom stopom PDV-a navedenoj na ponudi/računu/predračunu (0%, 5%, 13% ili 25%) s obzirom da im je PDV prihvatljiv trošak. </t>
  </si>
  <si>
    <t>U stupcu M iz padajućeg izbornika je potrebno izabrati da li je naveden trošak nastao u okviru projekta prihvatljiv ili nije prihvatljiv (0=NE-nije prihvatljiv, 1=DA-prihvatljiv).</t>
  </si>
  <si>
    <t xml:space="preserve">U stupcu N automatski se izračunavaju prihvatljivi troškovi. </t>
  </si>
  <si>
    <t xml:space="preserve">U stupcu O potrebno je iz padajućeg izbornika odabrati primjenjiv intenzitet javne potpore. </t>
  </si>
  <si>
    <t>U stupcima P i Qse automatski izračunava iznos projekta sufinanciran iz javnog izvora i iznos projekta sufinanciran vlastitim sredstvima.</t>
  </si>
  <si>
    <t>21.</t>
  </si>
  <si>
    <t>Neprihvatljivi troškovi projekta (TIV stupac F)</t>
  </si>
  <si>
    <t>Izravni troškovi-financirani iz vlastitih sredstava (TI i TII stupac Q i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</si>
</sst>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n_-;\-* #,##0.00\ _k_n_-;_-* &quot;-&quot;??\ _k_n_-;_-@_-"/>
    <numFmt numFmtId="165" formatCode="0.0%"/>
    <numFmt numFmtId="166" formatCode="_-* #,##0.00\ [$kn-41A]_-;\-* #,##0.00\ [$kn-41A]_-;_-* &quot;-&quot;??\ [$kn-41A]_-;_-@_-"/>
    <numFmt numFmtId="167" formatCode="[$-F800]dddd\,\ mmmm\ dd\,\ yyyy"/>
    <numFmt numFmtId="168" formatCode="#,##0.00_ ;\-#,##0.00\ "/>
    <numFmt numFmtId="169" formatCode="#,##0.00\ &quot;€&quot;"/>
  </numFmts>
  <fonts count="38" x14ac:knownFonts="1">
    <font>
      <sz val="10"/>
      <name val="Arial CE"/>
      <charset val="238"/>
    </font>
    <font>
      <sz val="11"/>
      <color theme="1"/>
      <name val="Calibri"/>
      <family val="2"/>
      <charset val="238"/>
      <scheme val="minor"/>
    </font>
    <font>
      <sz val="10"/>
      <name val="Arial CE"/>
      <charset val="238"/>
    </font>
    <font>
      <sz val="16"/>
      <name val="Calibri"/>
      <family val="2"/>
      <charset val="238"/>
      <scheme val="minor"/>
    </font>
    <font>
      <sz val="18"/>
      <name val="Calibri"/>
      <family val="2"/>
      <charset val="238"/>
      <scheme val="minor"/>
    </font>
    <font>
      <sz val="8"/>
      <name val="Arial"/>
      <family val="2"/>
      <charset val="238"/>
    </font>
    <font>
      <sz val="12"/>
      <name val="Arial Narrow"/>
      <family val="2"/>
      <charset val="238"/>
    </font>
    <font>
      <b/>
      <sz val="14"/>
      <color rgb="FF000000"/>
      <name val="Arial Narrow"/>
      <family val="2"/>
      <charset val="238"/>
    </font>
    <font>
      <b/>
      <sz val="12"/>
      <name val="Arial Narrow"/>
      <family val="2"/>
      <charset val="238"/>
    </font>
    <font>
      <sz val="12"/>
      <color theme="0"/>
      <name val="Arial Narrow"/>
      <family val="2"/>
      <charset val="238"/>
    </font>
    <font>
      <b/>
      <sz val="12"/>
      <color theme="1"/>
      <name val="Arial Narrow"/>
      <family val="2"/>
      <charset val="238"/>
    </font>
    <font>
      <b/>
      <sz val="12"/>
      <color rgb="FF000000"/>
      <name val="Arial Narrow"/>
      <family val="2"/>
      <charset val="238"/>
    </font>
    <font>
      <b/>
      <sz val="14"/>
      <color theme="1"/>
      <name val="Arial Narrow"/>
      <family val="2"/>
      <charset val="238"/>
    </font>
    <font>
      <sz val="12"/>
      <color theme="1"/>
      <name val="Arial Narrow"/>
      <family val="2"/>
      <charset val="238"/>
    </font>
    <font>
      <b/>
      <sz val="11.5"/>
      <color theme="1"/>
      <name val="Arial Narrow"/>
      <family val="2"/>
      <charset val="238"/>
    </font>
    <font>
      <sz val="12"/>
      <color rgb="FF000000"/>
      <name val="Arial Narrow"/>
      <family val="2"/>
      <charset val="238"/>
    </font>
    <font>
      <b/>
      <sz val="10"/>
      <name val="Arial Narrow"/>
      <family val="2"/>
      <charset val="238"/>
    </font>
    <font>
      <sz val="10"/>
      <name val="Arial Narrow"/>
      <family val="2"/>
      <charset val="238"/>
    </font>
    <font>
      <b/>
      <sz val="10"/>
      <color rgb="FFC00000"/>
      <name val="Arial Narrow"/>
      <family val="2"/>
      <charset val="238"/>
    </font>
    <font>
      <b/>
      <sz val="10"/>
      <color rgb="FFFF0000"/>
      <name val="Arial Narrow"/>
      <family val="2"/>
      <charset val="238"/>
    </font>
    <font>
      <sz val="10"/>
      <color rgb="FFC00000"/>
      <name val="Arial Narrow"/>
      <family val="2"/>
      <charset val="238"/>
    </font>
    <font>
      <sz val="10"/>
      <color rgb="FF000000"/>
      <name val="Arial Narrow"/>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0"/>
      <color theme="1"/>
      <name val="Arial Narrow"/>
      <family val="2"/>
      <charset val="238"/>
    </font>
    <font>
      <i/>
      <sz val="10"/>
      <name val="Arial Narrow"/>
      <family val="2"/>
      <charset val="238"/>
    </font>
    <font>
      <sz val="10"/>
      <color theme="1"/>
      <name val="Arial Narrow"/>
      <family val="2"/>
      <charset val="238"/>
    </font>
    <font>
      <b/>
      <sz val="11"/>
      <name val="Calibri Light"/>
      <family val="2"/>
      <charset val="238"/>
    </font>
    <font>
      <sz val="14"/>
      <name val="Arial Narrow"/>
      <family val="2"/>
      <charset val="238"/>
    </font>
    <font>
      <i/>
      <sz val="12"/>
      <name val="Arial Narrow"/>
      <family val="2"/>
      <charset val="238"/>
    </font>
    <font>
      <sz val="10"/>
      <name val="Calibri"/>
      <family val="2"/>
      <charset val="238"/>
      <scheme val="minor"/>
    </font>
    <font>
      <sz val="14"/>
      <name val="Calibri"/>
      <family val="2"/>
      <charset val="238"/>
      <scheme val="minor"/>
    </font>
    <font>
      <b/>
      <sz val="14"/>
      <name val="Calibri"/>
      <family val="2"/>
      <charset val="238"/>
      <scheme val="minor"/>
    </font>
    <font>
      <b/>
      <sz val="11"/>
      <name val="Calibri"/>
      <family val="2"/>
      <charset val="238"/>
    </font>
    <font>
      <sz val="14"/>
      <name val="Calibri"/>
      <family val="2"/>
      <scheme val="minor"/>
    </font>
    <font>
      <b/>
      <sz val="11.5"/>
      <name val="Arial Narrow"/>
      <family val="2"/>
      <charset val="238"/>
    </font>
    <font>
      <sz val="8"/>
      <name val="Arial CE"/>
      <charset val="238"/>
    </font>
  </fonts>
  <fills count="2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2" fillId="0" borderId="0" applyFont="0" applyFill="0" applyBorder="0" applyAlignment="0" applyProtection="0"/>
    <xf numFmtId="0" fontId="1" fillId="0" borderId="0"/>
  </cellStyleXfs>
  <cellXfs count="27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6"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4" fontId="11" fillId="12" borderId="25" xfId="2" applyNumberFormat="1" applyFont="1" applyFill="1" applyBorder="1" applyAlignment="1">
      <alignment vertical="center" wrapText="1"/>
    </xf>
    <xf numFmtId="4" fontId="11" fillId="14" borderId="25" xfId="2" applyNumberFormat="1" applyFont="1" applyFill="1" applyBorder="1" applyAlignment="1">
      <alignment vertical="center" wrapText="1"/>
    </xf>
    <xf numFmtId="4" fontId="11" fillId="0" borderId="25" xfId="2" applyNumberFormat="1" applyFont="1" applyBorder="1" applyAlignment="1">
      <alignment horizontal="right" vertical="center" wrapText="1"/>
    </xf>
    <xf numFmtId="4" fontId="11" fillId="3" borderId="25" xfId="2" applyNumberFormat="1" applyFont="1" applyFill="1" applyBorder="1" applyAlignment="1">
      <alignment horizontal="right" vertical="center" wrapText="1"/>
    </xf>
    <xf numFmtId="4" fontId="11" fillId="0" borderId="25" xfId="2" applyNumberFormat="1" applyFont="1" applyBorder="1" applyAlignment="1">
      <alignment vertical="center" wrapText="1"/>
    </xf>
    <xf numFmtId="0" fontId="11" fillId="12" borderId="26" xfId="2" applyFont="1" applyFill="1" applyBorder="1" applyAlignment="1">
      <alignment horizontal="center" vertical="center" wrapText="1"/>
    </xf>
    <xf numFmtId="0" fontId="11" fillId="14" borderId="26"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right" vertical="center"/>
    </xf>
    <xf numFmtId="0" fontId="16" fillId="15" borderId="0" xfId="0" applyFont="1" applyFill="1"/>
    <xf numFmtId="9" fontId="16" fillId="15" borderId="0" xfId="0" applyNumberFormat="1" applyFont="1" applyFill="1"/>
    <xf numFmtId="0" fontId="17" fillId="0" borderId="0" xfId="0" applyFont="1"/>
    <xf numFmtId="0" fontId="16" fillId="13" borderId="0" xfId="0" applyFont="1" applyFill="1"/>
    <xf numFmtId="165" fontId="17" fillId="13" borderId="0" xfId="0" applyNumberFormat="1" applyFont="1" applyFill="1"/>
    <xf numFmtId="0" fontId="17" fillId="13" borderId="0" xfId="0" applyFont="1" applyFill="1"/>
    <xf numFmtId="0" fontId="16" fillId="16" borderId="0" xfId="0" applyFont="1" applyFill="1"/>
    <xf numFmtId="1" fontId="17" fillId="16" borderId="0" xfId="0" applyNumberFormat="1" applyFont="1" applyFill="1"/>
    <xf numFmtId="0" fontId="17" fillId="16" borderId="0" xfId="0" applyFont="1" applyFill="1" applyAlignment="1">
      <alignment wrapText="1"/>
    </xf>
    <xf numFmtId="0" fontId="19" fillId="0" borderId="0" xfId="0" applyFont="1"/>
    <xf numFmtId="0" fontId="17" fillId="0" borderId="0" xfId="0" applyFont="1" applyAlignment="1">
      <alignment wrapText="1"/>
    </xf>
    <xf numFmtId="0" fontId="20" fillId="0" borderId="0" xfId="0" applyFont="1" applyAlignment="1">
      <alignment wrapText="1"/>
    </xf>
    <xf numFmtId="0" fontId="12" fillId="0" borderId="0" xfId="0" applyFont="1"/>
    <xf numFmtId="0" fontId="22" fillId="0" borderId="0" xfId="0" applyFont="1"/>
    <xf numFmtId="0" fontId="23" fillId="0" borderId="2" xfId="0" applyFont="1" applyBorder="1"/>
    <xf numFmtId="0" fontId="23" fillId="0" borderId="3" xfId="0" applyFont="1" applyBorder="1"/>
    <xf numFmtId="0" fontId="23" fillId="0" borderId="4" xfId="0" applyFont="1" applyBorder="1"/>
    <xf numFmtId="0" fontId="22" fillId="4" borderId="1" xfId="0" applyFont="1" applyFill="1" applyBorder="1" applyAlignment="1">
      <alignment horizontal="center" vertical="center" wrapText="1"/>
    </xf>
    <xf numFmtId="49" fontId="22" fillId="4" borderId="1" xfId="0" applyNumberFormat="1"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9" fontId="22" fillId="0" borderId="1" xfId="0" applyNumberFormat="1" applyFont="1" applyBorder="1" applyAlignment="1">
      <alignment horizontal="center" vertical="center" wrapText="1"/>
    </xf>
    <xf numFmtId="0" fontId="10" fillId="6" borderId="21" xfId="0" applyFont="1" applyFill="1" applyBorder="1" applyAlignment="1">
      <alignment vertical="center"/>
    </xf>
    <xf numFmtId="0" fontId="10" fillId="6" borderId="22" xfId="0" applyFont="1" applyFill="1" applyBorder="1" applyAlignment="1">
      <alignment vertical="center"/>
    </xf>
    <xf numFmtId="0" fontId="10" fillId="6" borderId="23" xfId="0" applyFont="1" applyFill="1" applyBorder="1" applyAlignment="1">
      <alignment vertical="center"/>
    </xf>
    <xf numFmtId="0" fontId="16" fillId="0" borderId="0" xfId="0" applyFont="1"/>
    <xf numFmtId="9" fontId="17" fillId="0" borderId="0" xfId="1" applyFont="1"/>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9" fontId="16" fillId="2" borderId="1" xfId="1" applyFont="1" applyFill="1" applyBorder="1" applyAlignment="1">
      <alignment horizontal="center" vertical="center" wrapText="1"/>
    </xf>
    <xf numFmtId="0" fontId="17" fillId="2" borderId="0" xfId="0" applyFont="1" applyFill="1" applyAlignment="1">
      <alignment horizontal="center" vertical="center" wrapText="1"/>
    </xf>
    <xf numFmtId="0" fontId="16" fillId="8" borderId="4" xfId="0" applyFont="1" applyFill="1" applyBorder="1" applyAlignment="1">
      <alignment horizontal="center" vertical="center"/>
    </xf>
    <xf numFmtId="0" fontId="17" fillId="0" borderId="4" xfId="0" applyFont="1" applyBorder="1"/>
    <xf numFmtId="0" fontId="17" fillId="0" borderId="1" xfId="0" applyFont="1" applyBorder="1"/>
    <xf numFmtId="4" fontId="17" fillId="0" borderId="1" xfId="0" applyNumberFormat="1" applyFont="1" applyBorder="1"/>
    <xf numFmtId="165" fontId="17" fillId="8" borderId="1" xfId="0" applyNumberFormat="1" applyFont="1" applyFill="1" applyBorder="1"/>
    <xf numFmtId="4" fontId="17" fillId="4" borderId="1" xfId="0" applyNumberFormat="1" applyFont="1" applyFill="1" applyBorder="1"/>
    <xf numFmtId="4" fontId="17" fillId="8" borderId="1" xfId="0" applyNumberFormat="1" applyFont="1" applyFill="1" applyBorder="1"/>
    <xf numFmtId="9" fontId="17" fillId="8" borderId="1" xfId="1" applyFont="1" applyFill="1" applyBorder="1"/>
    <xf numFmtId="4" fontId="16" fillId="9" borderId="4" xfId="0" applyNumberFormat="1" applyFont="1" applyFill="1" applyBorder="1" applyAlignment="1">
      <alignment horizontal="right"/>
    </xf>
    <xf numFmtId="4" fontId="16" fillId="4" borderId="1" xfId="0" applyNumberFormat="1" applyFont="1" applyFill="1" applyBorder="1"/>
    <xf numFmtId="0" fontId="16" fillId="0" borderId="4" xfId="0" applyFont="1" applyBorder="1" applyAlignment="1">
      <alignment horizontal="center" vertical="center"/>
    </xf>
    <xf numFmtId="0" fontId="16" fillId="0" borderId="3" xfId="0" applyFont="1" applyBorder="1" applyAlignment="1">
      <alignment horizontal="right"/>
    </xf>
    <xf numFmtId="0" fontId="16" fillId="0" borderId="2" xfId="0" applyFont="1" applyBorder="1" applyAlignment="1">
      <alignment horizontal="right"/>
    </xf>
    <xf numFmtId="0" fontId="25" fillId="6" borderId="10" xfId="0" applyFont="1" applyFill="1" applyBorder="1" applyAlignment="1">
      <alignment vertical="center" wrapText="1"/>
    </xf>
    <xf numFmtId="0" fontId="27" fillId="0" borderId="0" xfId="0" applyFont="1" applyAlignment="1">
      <alignment horizontal="justify"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7" borderId="12" xfId="0" applyFont="1" applyFill="1" applyBorder="1" applyAlignment="1">
      <alignment vertical="center" wrapText="1"/>
    </xf>
    <xf numFmtId="0" fontId="21" fillId="0" borderId="13" xfId="0" applyFont="1" applyBorder="1" applyAlignment="1">
      <alignment vertical="center" wrapText="1"/>
    </xf>
    <xf numFmtId="0" fontId="27" fillId="0" borderId="0" xfId="0" applyFont="1" applyAlignment="1">
      <alignment horizontal="center" vertical="center" wrapText="1"/>
    </xf>
    <xf numFmtId="0" fontId="25" fillId="6" borderId="10" xfId="0" applyFont="1" applyFill="1" applyBorder="1" applyAlignment="1">
      <alignment horizontal="left"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7" fillId="0" borderId="29" xfId="0" applyFont="1" applyBorder="1" applyAlignment="1">
      <alignment horizontal="justify" vertical="center" wrapText="1"/>
    </xf>
    <xf numFmtId="0" fontId="21" fillId="0" borderId="0" xfId="0" applyFont="1" applyAlignment="1">
      <alignment horizontal="justify" vertical="center" wrapText="1"/>
    </xf>
    <xf numFmtId="0" fontId="16" fillId="18" borderId="0" xfId="0" applyFont="1" applyFill="1"/>
    <xf numFmtId="0" fontId="17" fillId="18" borderId="0" xfId="0" applyFont="1" applyFill="1"/>
    <xf numFmtId="0" fontId="17" fillId="18" borderId="0" xfId="0" applyFont="1" applyFill="1" applyAlignment="1">
      <alignment wrapText="1"/>
    </xf>
    <xf numFmtId="0" fontId="16" fillId="19" borderId="0" xfId="0" applyFont="1" applyFill="1"/>
    <xf numFmtId="0" fontId="17" fillId="19" borderId="0" xfId="0" applyFont="1" applyFill="1"/>
    <xf numFmtId="0" fontId="17" fillId="19" borderId="0" xfId="0" applyFont="1" applyFill="1" applyAlignment="1">
      <alignment wrapText="1"/>
    </xf>
    <xf numFmtId="0" fontId="18" fillId="19" borderId="0" xfId="0" applyFont="1" applyFill="1" applyAlignment="1">
      <alignment wrapText="1"/>
    </xf>
    <xf numFmtId="0" fontId="16" fillId="20" borderId="0" xfId="0" applyFont="1" applyFill="1"/>
    <xf numFmtId="0" fontId="17" fillId="20" borderId="0" xfId="0" applyFont="1" applyFill="1"/>
    <xf numFmtId="0" fontId="17" fillId="20" borderId="0" xfId="0" applyFont="1" applyFill="1" applyAlignment="1">
      <alignment wrapText="1"/>
    </xf>
    <xf numFmtId="0" fontId="15" fillId="12" borderId="30" xfId="2" applyFont="1" applyFill="1" applyBorder="1" applyAlignment="1">
      <alignment horizontal="center" vertical="center" wrapText="1"/>
    </xf>
    <xf numFmtId="0" fontId="17" fillId="21" borderId="0" xfId="0" applyFont="1" applyFill="1"/>
    <xf numFmtId="0" fontId="16" fillId="0" borderId="15" xfId="0" applyFont="1" applyBorder="1" applyAlignment="1">
      <alignment horizontal="left"/>
    </xf>
    <xf numFmtId="0" fontId="16" fillId="0" borderId="1" xfId="0" applyFont="1" applyBorder="1" applyAlignment="1">
      <alignment horizontal="left"/>
    </xf>
    <xf numFmtId="0" fontId="28" fillId="0" borderId="0" xfId="0" applyFont="1"/>
    <xf numFmtId="0" fontId="11" fillId="12" borderId="2" xfId="2" applyFont="1" applyFill="1" applyBorder="1" applyAlignment="1">
      <alignment horizontal="left" vertical="center"/>
    </xf>
    <xf numFmtId="0" fontId="11" fillId="12" borderId="4" xfId="2" applyFont="1" applyFill="1" applyBorder="1" applyAlignment="1">
      <alignment horizontal="left" vertical="center"/>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17" fillId="2" borderId="0" xfId="0" applyFont="1" applyFill="1" applyAlignment="1">
      <alignment vertical="center" wrapText="1"/>
    </xf>
    <xf numFmtId="0" fontId="21" fillId="0" borderId="0" xfId="0" applyFont="1" applyAlignment="1">
      <alignment vertical="center" wrapText="1"/>
    </xf>
    <xf numFmtId="49" fontId="22" fillId="0" borderId="5" xfId="0" applyNumberFormat="1" applyFont="1" applyBorder="1" applyAlignment="1">
      <alignment horizontal="center" vertical="center" wrapText="1"/>
    </xf>
    <xf numFmtId="49" fontId="22" fillId="0" borderId="4" xfId="0" applyNumberFormat="1" applyFont="1" applyBorder="1" applyAlignment="1">
      <alignment horizontal="justify" vertical="center" wrapText="1"/>
    </xf>
    <xf numFmtId="49" fontId="22" fillId="0" borderId="23" xfId="0" applyNumberFormat="1" applyFont="1" applyBorder="1" applyAlignment="1">
      <alignment horizontal="justify" vertical="center" wrapText="1"/>
    </xf>
    <xf numFmtId="0" fontId="10" fillId="10" borderId="39" xfId="2" applyFont="1" applyFill="1" applyBorder="1" applyAlignment="1">
      <alignment horizontal="center" vertical="center" wrapText="1"/>
    </xf>
    <xf numFmtId="0" fontId="8" fillId="10" borderId="39" xfId="0" applyFont="1" applyFill="1" applyBorder="1" applyAlignment="1">
      <alignment horizontal="center" vertical="center"/>
    </xf>
    <xf numFmtId="4" fontId="6" fillId="0" borderId="0" xfId="0" applyNumberFormat="1" applyFont="1" applyAlignment="1">
      <alignment horizontal="center" vertical="center"/>
    </xf>
    <xf numFmtId="0" fontId="11" fillId="4" borderId="37" xfId="2" applyFont="1" applyFill="1" applyBorder="1" applyAlignment="1">
      <alignment horizontal="left" vertical="center" wrapText="1"/>
    </xf>
    <xf numFmtId="0" fontId="11" fillId="4" borderId="9" xfId="2" applyFont="1" applyFill="1" applyBorder="1" applyAlignment="1">
      <alignment horizontal="left" vertical="center" wrapText="1"/>
    </xf>
    <xf numFmtId="4" fontId="15" fillId="4" borderId="9" xfId="1" applyNumberFormat="1" applyFont="1" applyFill="1" applyBorder="1" applyAlignment="1">
      <alignment horizontal="center" vertical="center" wrapText="1"/>
    </xf>
    <xf numFmtId="4" fontId="6" fillId="4" borderId="9" xfId="0" applyNumberFormat="1" applyFont="1" applyFill="1" applyBorder="1" applyAlignment="1">
      <alignment horizontal="center" vertical="center"/>
    </xf>
    <xf numFmtId="0" fontId="11" fillId="4" borderId="26" xfId="2" applyFont="1" applyFill="1" applyBorder="1" applyAlignment="1">
      <alignment horizontal="left" vertical="center" wrapText="1"/>
    </xf>
    <xf numFmtId="0" fontId="11" fillId="4" borderId="1" xfId="2" applyFont="1" applyFill="1" applyBorder="1" applyAlignment="1">
      <alignment horizontal="left" vertical="center" wrapText="1"/>
    </xf>
    <xf numFmtId="4" fontId="15" fillId="4" borderId="1" xfId="1"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xf>
    <xf numFmtId="0" fontId="11" fillId="4" borderId="40" xfId="2" applyFont="1" applyFill="1" applyBorder="1" applyAlignment="1">
      <alignment horizontal="left" vertical="center"/>
    </xf>
    <xf numFmtId="0" fontId="11" fillId="4" borderId="5" xfId="2" applyFont="1" applyFill="1" applyBorder="1" applyAlignment="1">
      <alignment horizontal="left" vertical="center" wrapText="1"/>
    </xf>
    <xf numFmtId="4" fontId="15" fillId="4" borderId="5" xfId="1" applyNumberFormat="1" applyFont="1" applyFill="1" applyBorder="1" applyAlignment="1">
      <alignment horizontal="center" vertical="center" wrapText="1"/>
    </xf>
    <xf numFmtId="4" fontId="6" fillId="4" borderId="5" xfId="0" applyNumberFormat="1" applyFont="1" applyFill="1" applyBorder="1" applyAlignment="1">
      <alignment horizontal="center" vertical="center"/>
    </xf>
    <xf numFmtId="4" fontId="11" fillId="4" borderId="38" xfId="2" applyNumberFormat="1" applyFont="1" applyFill="1" applyBorder="1" applyAlignment="1">
      <alignment horizontal="center" vertical="center" wrapText="1"/>
    </xf>
    <xf numFmtId="4" fontId="11" fillId="4" borderId="25" xfId="2" applyNumberFormat="1" applyFont="1" applyFill="1" applyBorder="1" applyAlignment="1">
      <alignment horizontal="center" vertical="center" wrapText="1"/>
    </xf>
    <xf numFmtId="4" fontId="11" fillId="4" borderId="41" xfId="2" applyNumberFormat="1" applyFont="1" applyFill="1" applyBorder="1" applyAlignment="1">
      <alignment horizontal="center" vertical="center" wrapText="1"/>
    </xf>
    <xf numFmtId="0" fontId="11" fillId="4" borderId="37" xfId="2" applyFont="1" applyFill="1" applyBorder="1" applyAlignment="1">
      <alignment horizontal="left" vertical="center"/>
    </xf>
    <xf numFmtId="4" fontId="15" fillId="4" borderId="38" xfId="2" applyNumberFormat="1" applyFont="1" applyFill="1" applyBorder="1" applyAlignment="1">
      <alignment horizontal="center" vertical="center"/>
    </xf>
    <xf numFmtId="0" fontId="11" fillId="4" borderId="26" xfId="2" applyFont="1" applyFill="1" applyBorder="1" applyAlignment="1">
      <alignment horizontal="left" vertical="center"/>
    </xf>
    <xf numFmtId="4" fontId="15" fillId="4" borderId="25" xfId="2" applyNumberFormat="1" applyFont="1" applyFill="1" applyBorder="1" applyAlignment="1">
      <alignment horizontal="center" vertical="center"/>
    </xf>
    <xf numFmtId="4" fontId="15" fillId="4" borderId="41" xfId="2" applyNumberFormat="1" applyFont="1" applyFill="1" applyBorder="1" applyAlignment="1">
      <alignment horizontal="center" vertical="center"/>
    </xf>
    <xf numFmtId="0" fontId="11" fillId="4" borderId="17" xfId="2" applyFont="1" applyFill="1" applyBorder="1" applyAlignment="1">
      <alignment horizontal="left" vertical="center"/>
    </xf>
    <xf numFmtId="0" fontId="11" fillId="4" borderId="18" xfId="2" applyFont="1" applyFill="1" applyBorder="1" applyAlignment="1">
      <alignment horizontal="left" vertical="center" wrapText="1"/>
    </xf>
    <xf numFmtId="4" fontId="11" fillId="10" borderId="39" xfId="2" applyNumberFormat="1" applyFont="1" applyFill="1" applyBorder="1" applyAlignment="1">
      <alignment horizontal="center" vertical="center" wrapText="1"/>
    </xf>
    <xf numFmtId="4" fontId="8" fillId="10" borderId="39" xfId="0" applyNumberFormat="1" applyFont="1" applyFill="1" applyBorder="1" applyAlignment="1">
      <alignment horizontal="center" vertical="center"/>
    </xf>
    <xf numFmtId="10" fontId="8" fillId="10" borderId="28" xfId="1" applyNumberFormat="1" applyFont="1" applyFill="1" applyBorder="1" applyAlignment="1">
      <alignment horizontal="center" vertical="center"/>
    </xf>
    <xf numFmtId="4" fontId="11" fillId="10" borderId="28" xfId="2" applyNumberFormat="1" applyFont="1" applyFill="1" applyBorder="1" applyAlignment="1">
      <alignment horizontal="center" vertical="center" wrapText="1"/>
    </xf>
    <xf numFmtId="4" fontId="11" fillId="10" borderId="39" xfId="1" applyNumberFormat="1" applyFont="1" applyFill="1" applyBorder="1" applyAlignment="1">
      <alignment horizontal="center" vertical="center" wrapText="1"/>
    </xf>
    <xf numFmtId="4" fontId="11" fillId="10" borderId="10" xfId="2" applyNumberFormat="1" applyFont="1" applyFill="1" applyBorder="1" applyAlignment="1">
      <alignment horizontal="center" vertical="center"/>
    </xf>
    <xf numFmtId="4" fontId="11" fillId="10" borderId="28" xfId="2" applyNumberFormat="1" applyFont="1" applyFill="1" applyBorder="1" applyAlignment="1">
      <alignment horizontal="center" vertical="center"/>
    </xf>
    <xf numFmtId="0" fontId="11" fillId="4" borderId="9" xfId="2" applyFont="1" applyFill="1" applyBorder="1" applyAlignment="1">
      <alignment horizontal="left" vertical="center"/>
    </xf>
    <xf numFmtId="4" fontId="11" fillId="11" borderId="38" xfId="2" applyNumberFormat="1" applyFont="1" applyFill="1" applyBorder="1" applyAlignment="1">
      <alignment horizontal="center" vertical="center"/>
    </xf>
    <xf numFmtId="4" fontId="11" fillId="11" borderId="25" xfId="2" applyNumberFormat="1" applyFont="1" applyFill="1" applyBorder="1" applyAlignment="1">
      <alignment horizontal="center" vertical="center"/>
    </xf>
    <xf numFmtId="4" fontId="11" fillId="11" borderId="19" xfId="2" applyNumberFormat="1" applyFont="1" applyFill="1" applyBorder="1" applyAlignment="1">
      <alignment horizontal="center" vertical="center"/>
    </xf>
    <xf numFmtId="10" fontId="8" fillId="22" borderId="28" xfId="1" applyNumberFormat="1" applyFont="1" applyFill="1" applyBorder="1" applyAlignment="1">
      <alignment horizontal="center" vertical="center"/>
    </xf>
    <xf numFmtId="4" fontId="15" fillId="22" borderId="9" xfId="1" applyNumberFormat="1" applyFont="1" applyFill="1" applyBorder="1" applyAlignment="1">
      <alignment horizontal="center" vertical="center" wrapText="1"/>
    </xf>
    <xf numFmtId="4" fontId="15" fillId="22" borderId="1" xfId="1" applyNumberFormat="1" applyFont="1" applyFill="1" applyBorder="1" applyAlignment="1">
      <alignment horizontal="center" vertical="center" wrapText="1"/>
    </xf>
    <xf numFmtId="4" fontId="15" fillId="22" borderId="5" xfId="1" applyNumberFormat="1" applyFont="1" applyFill="1" applyBorder="1" applyAlignment="1">
      <alignment horizontal="center" vertical="center" wrapText="1"/>
    </xf>
    <xf numFmtId="0" fontId="8" fillId="10" borderId="46" xfId="0" applyFont="1" applyFill="1" applyBorder="1" applyAlignment="1">
      <alignment horizontal="center" vertical="center" wrapText="1"/>
    </xf>
    <xf numFmtId="10" fontId="8" fillId="17" borderId="45" xfId="1" applyNumberFormat="1" applyFont="1" applyFill="1" applyBorder="1" applyAlignment="1">
      <alignment horizontal="center" vertical="center"/>
    </xf>
    <xf numFmtId="10" fontId="8" fillId="17" borderId="44" xfId="1" applyNumberFormat="1" applyFont="1" applyFill="1" applyBorder="1" applyAlignment="1">
      <alignment horizontal="center" vertical="center"/>
    </xf>
    <xf numFmtId="0" fontId="11" fillId="18" borderId="26" xfId="2" applyFont="1" applyFill="1" applyBorder="1" applyAlignment="1">
      <alignment horizontal="center" vertical="center" wrapText="1"/>
    </xf>
    <xf numFmtId="0" fontId="11" fillId="18" borderId="1" xfId="2" applyFont="1" applyFill="1" applyBorder="1" applyAlignment="1">
      <alignment horizontal="left" vertical="center" wrapText="1"/>
    </xf>
    <xf numFmtId="9" fontId="11" fillId="18" borderId="2" xfId="1" applyFont="1" applyFill="1" applyBorder="1" applyAlignment="1">
      <alignment horizontal="center" vertical="center" wrapText="1"/>
    </xf>
    <xf numFmtId="4" fontId="11" fillId="18" borderId="25" xfId="2" applyNumberFormat="1" applyFont="1" applyFill="1" applyBorder="1" applyAlignment="1">
      <alignment horizontal="right" vertical="center" wrapText="1"/>
    </xf>
    <xf numFmtId="4" fontId="11" fillId="18" borderId="28" xfId="2" applyNumberFormat="1" applyFont="1" applyFill="1" applyBorder="1" applyAlignment="1">
      <alignment horizontal="center" vertical="center"/>
    </xf>
    <xf numFmtId="0" fontId="29" fillId="0" borderId="0" xfId="0" applyFont="1"/>
    <xf numFmtId="0" fontId="17" fillId="0" borderId="0" xfId="0" applyFont="1" applyAlignment="1">
      <alignment horizontal="right"/>
    </xf>
    <xf numFmtId="167" fontId="17" fillId="0" borderId="6" xfId="0" applyNumberFormat="1" applyFont="1" applyBorder="1"/>
    <xf numFmtId="0" fontId="17" fillId="0" borderId="6" xfId="0" applyFont="1" applyBorder="1"/>
    <xf numFmtId="0" fontId="17" fillId="0" borderId="0" xfId="0" applyFont="1" applyAlignment="1">
      <alignment horizontal="left"/>
    </xf>
    <xf numFmtId="167" fontId="17" fillId="0" borderId="0" xfId="0" applyNumberFormat="1" applyFont="1"/>
    <xf numFmtId="0" fontId="31"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wrapText="1"/>
    </xf>
    <xf numFmtId="166" fontId="22" fillId="0" borderId="1" xfId="0" applyNumberFormat="1" applyFont="1" applyBorder="1" applyAlignment="1">
      <alignment horizontal="right" vertical="center" wrapText="1"/>
    </xf>
    <xf numFmtId="0" fontId="17" fillId="21" borderId="0" xfId="0" applyFont="1" applyFill="1" applyAlignment="1">
      <alignment wrapText="1"/>
    </xf>
    <xf numFmtId="168" fontId="22" fillId="0" borderId="1" xfId="0" applyNumberFormat="1" applyFont="1" applyBorder="1" applyAlignment="1">
      <alignment horizontal="right" vertical="center" wrapText="1"/>
    </xf>
    <xf numFmtId="169" fontId="14" fillId="10" borderId="25" xfId="0" applyNumberFormat="1" applyFont="1" applyFill="1" applyBorder="1" applyAlignment="1">
      <alignment vertical="center" wrapText="1"/>
    </xf>
    <xf numFmtId="0" fontId="8"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17" fillId="4" borderId="0" xfId="0" applyFont="1" applyFill="1"/>
    <xf numFmtId="0" fontId="16" fillId="4" borderId="0" xfId="0" applyFont="1" applyFill="1"/>
    <xf numFmtId="0" fontId="8" fillId="4" borderId="0" xfId="0" applyFont="1" applyFill="1"/>
    <xf numFmtId="0" fontId="6" fillId="4" borderId="0" xfId="0" applyFont="1" applyFill="1"/>
    <xf numFmtId="0" fontId="21" fillId="2" borderId="12" xfId="0" applyFont="1" applyFill="1" applyBorder="1" applyAlignment="1">
      <alignment horizontal="justify" vertical="center" wrapText="1"/>
    </xf>
    <xf numFmtId="0" fontId="16" fillId="4" borderId="2" xfId="0" applyFont="1" applyFill="1" applyBorder="1" applyAlignment="1">
      <alignment vertical="center"/>
    </xf>
    <xf numFmtId="0" fontId="16" fillId="4" borderId="3" xfId="0" applyFont="1" applyFill="1" applyBorder="1"/>
    <xf numFmtId="0" fontId="17" fillId="4" borderId="3" xfId="0" applyFont="1" applyFill="1" applyBorder="1"/>
    <xf numFmtId="164" fontId="10" fillId="4" borderId="5" xfId="0" applyNumberFormat="1" applyFont="1" applyFill="1" applyBorder="1" applyAlignment="1">
      <alignment horizontal="right" vertical="center" wrapText="1"/>
    </xf>
    <xf numFmtId="0" fontId="12" fillId="6" borderId="14" xfId="2" applyFont="1" applyFill="1" applyBorder="1" applyAlignment="1">
      <alignment vertical="center" wrapText="1"/>
    </xf>
    <xf numFmtId="0" fontId="12" fillId="6" borderId="16" xfId="2" applyFont="1" applyFill="1" applyBorder="1" applyAlignment="1">
      <alignment horizontal="center" vertical="center" wrapText="1"/>
    </xf>
    <xf numFmtId="4" fontId="24" fillId="23" borderId="1" xfId="0" applyNumberFormat="1" applyFont="1" applyFill="1" applyBorder="1" applyAlignment="1">
      <alignment horizontal="center" vertical="center" wrapText="1"/>
    </xf>
    <xf numFmtId="0" fontId="11" fillId="23" borderId="26" xfId="2" applyFont="1" applyFill="1" applyBorder="1" applyAlignment="1">
      <alignment horizontal="center" vertical="center" wrapText="1"/>
    </xf>
    <xf numFmtId="4" fontId="11" fillId="23" borderId="25" xfId="2" applyNumberFormat="1" applyFont="1" applyFill="1" applyBorder="1" applyAlignment="1">
      <alignment horizontal="right" vertical="center" wrapText="1"/>
    </xf>
    <xf numFmtId="0" fontId="11" fillId="23" borderId="17" xfId="2" applyFont="1" applyFill="1" applyBorder="1" applyAlignment="1">
      <alignment horizontal="center" vertical="center"/>
    </xf>
    <xf numFmtId="4" fontId="11" fillId="23" borderId="19" xfId="2" applyNumberFormat="1" applyFont="1" applyFill="1" applyBorder="1" applyAlignment="1">
      <alignment vertical="center" wrapText="1"/>
    </xf>
    <xf numFmtId="0" fontId="11" fillId="8" borderId="26" xfId="2" applyFont="1" applyFill="1" applyBorder="1" applyAlignment="1">
      <alignment horizontal="center" vertical="center"/>
    </xf>
    <xf numFmtId="0" fontId="11" fillId="8" borderId="17" xfId="2" applyFont="1" applyFill="1" applyBorder="1" applyAlignment="1">
      <alignment horizontal="center" vertical="center"/>
    </xf>
    <xf numFmtId="4" fontId="11" fillId="8" borderId="25" xfId="2" applyNumberFormat="1" applyFont="1" applyFill="1" applyBorder="1" applyAlignment="1">
      <alignment vertical="center" wrapText="1"/>
    </xf>
    <xf numFmtId="4" fontId="11" fillId="8" borderId="19" xfId="2" applyNumberFormat="1" applyFont="1" applyFill="1" applyBorder="1" applyAlignment="1">
      <alignment vertical="center" wrapText="1"/>
    </xf>
    <xf numFmtId="0" fontId="7" fillId="19" borderId="26" xfId="2" applyFont="1" applyFill="1" applyBorder="1" applyAlignment="1">
      <alignment horizontal="center" vertical="center" wrapText="1"/>
    </xf>
    <xf numFmtId="0" fontId="7" fillId="19" borderId="1" xfId="2" applyFont="1" applyFill="1" applyBorder="1" applyAlignment="1">
      <alignment vertical="center" wrapText="1"/>
    </xf>
    <xf numFmtId="0" fontId="7" fillId="19" borderId="2" xfId="2" applyFont="1" applyFill="1" applyBorder="1" applyAlignment="1">
      <alignment horizontal="center" vertical="center" wrapText="1"/>
    </xf>
    <xf numFmtId="0" fontId="7" fillId="19" borderId="25" xfId="2" applyFont="1" applyFill="1" applyBorder="1" applyAlignment="1">
      <alignment horizontal="center" vertical="center" wrapText="1"/>
    </xf>
    <xf numFmtId="0" fontId="11" fillId="18" borderId="1" xfId="2" applyFont="1" applyFill="1" applyBorder="1" applyAlignment="1">
      <alignment vertical="center" wrapText="1"/>
    </xf>
    <xf numFmtId="4" fontId="11" fillId="18" borderId="25" xfId="2" applyNumberFormat="1" applyFont="1" applyFill="1" applyBorder="1" applyAlignment="1">
      <alignment vertical="center" wrapText="1"/>
    </xf>
    <xf numFmtId="0" fontId="11" fillId="19" borderId="17" xfId="2" applyFont="1" applyFill="1" applyBorder="1" applyAlignment="1">
      <alignment horizontal="center" vertical="center"/>
    </xf>
    <xf numFmtId="0" fontId="11" fillId="19" borderId="18" xfId="2" applyFont="1" applyFill="1" applyBorder="1" applyAlignment="1">
      <alignment horizontal="left" vertical="center"/>
    </xf>
    <xf numFmtId="4" fontId="11" fillId="19" borderId="19" xfId="2" applyNumberFormat="1" applyFont="1" applyFill="1" applyBorder="1" applyAlignment="1">
      <alignment vertical="center" wrapText="1"/>
    </xf>
    <xf numFmtId="9" fontId="11" fillId="19" borderId="18" xfId="1" applyFont="1" applyFill="1" applyBorder="1" applyAlignment="1">
      <alignment horizontal="center" vertical="center" wrapText="1"/>
    </xf>
    <xf numFmtId="4" fontId="11" fillId="3" borderId="25" xfId="2" applyNumberFormat="1" applyFont="1" applyFill="1" applyBorder="1" applyAlignment="1">
      <alignment vertical="center" wrapText="1"/>
    </xf>
    <xf numFmtId="0" fontId="11" fillId="5" borderId="26" xfId="2" applyFont="1" applyFill="1" applyBorder="1" applyAlignment="1">
      <alignment horizontal="center" vertical="center" wrapText="1"/>
    </xf>
    <xf numFmtId="4" fontId="11" fillId="5" borderId="25" xfId="2" applyNumberFormat="1" applyFont="1" applyFill="1" applyBorder="1" applyAlignment="1">
      <alignment vertical="center" wrapText="1"/>
    </xf>
    <xf numFmtId="0" fontId="11" fillId="14" borderId="26" xfId="2" applyFont="1" applyFill="1" applyBorder="1" applyAlignment="1">
      <alignment horizontal="center" vertical="center"/>
    </xf>
    <xf numFmtId="0" fontId="16" fillId="8" borderId="4" xfId="0" applyFont="1" applyFill="1" applyBorder="1" applyAlignment="1">
      <alignment horizontal="center" vertical="center" wrapText="1"/>
    </xf>
    <xf numFmtId="0" fontId="12" fillId="6" borderId="47" xfId="2" applyFont="1" applyFill="1" applyBorder="1" applyAlignment="1">
      <alignment horizontal="center" vertical="center" wrapText="1"/>
    </xf>
    <xf numFmtId="0" fontId="12" fillId="6" borderId="49" xfId="2" applyFont="1" applyFill="1" applyBorder="1" applyAlignment="1">
      <alignment horizontal="center" vertical="center" wrapText="1"/>
    </xf>
    <xf numFmtId="4" fontId="11" fillId="10" borderId="43" xfId="1" applyNumberFormat="1" applyFont="1" applyFill="1" applyBorder="1" applyAlignment="1">
      <alignment horizontal="center" vertical="center" wrapText="1"/>
    </xf>
    <xf numFmtId="4" fontId="11" fillId="10" borderId="42" xfId="1" applyNumberFormat="1" applyFont="1" applyFill="1" applyBorder="1" applyAlignment="1">
      <alignment horizontal="center" vertical="center" wrapText="1"/>
    </xf>
    <xf numFmtId="4" fontId="11" fillId="10" borderId="36" xfId="1" applyNumberFormat="1" applyFont="1" applyFill="1" applyBorder="1" applyAlignment="1">
      <alignment horizontal="center" vertical="center" wrapText="1"/>
    </xf>
    <xf numFmtId="0" fontId="10" fillId="10" borderId="27" xfId="2" applyFont="1" applyFill="1" applyBorder="1" applyAlignment="1">
      <alignment horizontal="center" vertical="center" wrapText="1"/>
    </xf>
    <xf numFmtId="0" fontId="10" fillId="10" borderId="39" xfId="2" applyFont="1" applyFill="1" applyBorder="1" applyAlignment="1">
      <alignment horizontal="center" vertical="center" wrapText="1"/>
    </xf>
    <xf numFmtId="0" fontId="7" fillId="14" borderId="24" xfId="2" applyFont="1" applyFill="1" applyBorder="1" applyAlignment="1">
      <alignment horizontal="center" vertical="center" wrapText="1"/>
    </xf>
    <xf numFmtId="0" fontId="7" fillId="14" borderId="3" xfId="2" applyFont="1" applyFill="1" applyBorder="1" applyAlignment="1">
      <alignment horizontal="center" vertical="center" wrapText="1"/>
    </xf>
    <xf numFmtId="0" fontId="7" fillId="14" borderId="20" xfId="2" applyFont="1" applyFill="1" applyBorder="1" applyAlignment="1">
      <alignment horizontal="center" vertical="center" wrapText="1"/>
    </xf>
    <xf numFmtId="0" fontId="11" fillId="12" borderId="2" xfId="2" applyFont="1" applyFill="1" applyBorder="1" applyAlignment="1">
      <alignment horizontal="left" vertical="center"/>
    </xf>
    <xf numFmtId="0" fontId="11" fillId="12" borderId="4" xfId="2" applyFont="1" applyFill="1" applyBorder="1" applyAlignment="1">
      <alignment horizontal="left" vertical="center"/>
    </xf>
    <xf numFmtId="0" fontId="11" fillId="23" borderId="34" xfId="2" applyFont="1" applyFill="1" applyBorder="1" applyAlignment="1">
      <alignment horizontal="left" vertical="center"/>
    </xf>
    <xf numFmtId="0" fontId="11" fillId="23" borderId="31" xfId="2" applyFont="1" applyFill="1" applyBorder="1" applyAlignment="1">
      <alignment horizontal="left" vertical="center"/>
    </xf>
    <xf numFmtId="0" fontId="11" fillId="23" borderId="2" xfId="2" applyFont="1" applyFill="1" applyBorder="1" applyAlignment="1">
      <alignment horizontal="left" vertical="center" wrapText="1"/>
    </xf>
    <xf numFmtId="0" fontId="11" fillId="23" borderId="4" xfId="2" applyFont="1" applyFill="1" applyBorder="1" applyAlignment="1">
      <alignment horizontal="left" vertical="center" wrapText="1"/>
    </xf>
    <xf numFmtId="0" fontId="11" fillId="8" borderId="34" xfId="2" applyFont="1" applyFill="1" applyBorder="1" applyAlignment="1">
      <alignment horizontal="left" vertical="center"/>
    </xf>
    <xf numFmtId="0" fontId="11" fillId="8" borderId="31" xfId="2" applyFont="1" applyFill="1" applyBorder="1" applyAlignment="1">
      <alignment horizontal="left" vertical="center"/>
    </xf>
    <xf numFmtId="0" fontId="11" fillId="8" borderId="2" xfId="2" applyFont="1" applyFill="1" applyBorder="1" applyAlignment="1">
      <alignment horizontal="left" vertical="center"/>
    </xf>
    <xf numFmtId="0" fontId="11" fillId="8" borderId="4" xfId="2" applyFont="1" applyFill="1" applyBorder="1" applyAlignment="1">
      <alignment horizontal="left" vertical="center"/>
    </xf>
    <xf numFmtId="0" fontId="11" fillId="8" borderId="2"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4" fillId="10" borderId="2" xfId="0" applyFont="1" applyFill="1" applyBorder="1" applyAlignment="1">
      <alignment horizontal="left" vertical="center" wrapText="1"/>
    </xf>
    <xf numFmtId="0" fontId="14" fillId="10" borderId="4" xfId="0" applyFont="1" applyFill="1" applyBorder="1" applyAlignment="1">
      <alignment horizontal="left" vertical="center" wrapText="1"/>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5" borderId="2" xfId="2" applyFont="1" applyFill="1" applyBorder="1" applyAlignment="1">
      <alignment horizontal="left" vertical="center"/>
    </xf>
    <xf numFmtId="0" fontId="11" fillId="5" borderId="4" xfId="2" applyFont="1" applyFill="1" applyBorder="1" applyAlignment="1">
      <alignment horizontal="left" vertical="center"/>
    </xf>
    <xf numFmtId="0" fontId="11" fillId="14" borderId="2" xfId="2" applyFont="1" applyFill="1" applyBorder="1" applyAlignment="1">
      <alignment horizontal="left" vertical="center"/>
    </xf>
    <xf numFmtId="0" fontId="11" fillId="14" borderId="4" xfId="2" applyFont="1" applyFill="1" applyBorder="1" applyAlignment="1">
      <alignment horizontal="left" vertical="center"/>
    </xf>
    <xf numFmtId="0" fontId="11" fillId="14" borderId="2" xfId="2" applyFont="1" applyFill="1" applyBorder="1" applyAlignment="1">
      <alignment horizontal="left" vertical="center" wrapText="1"/>
    </xf>
    <xf numFmtId="0" fontId="11" fillId="14" borderId="4" xfId="2" applyFont="1" applyFill="1" applyBorder="1" applyAlignment="1">
      <alignment horizontal="left" vertical="center" wrapText="1"/>
    </xf>
    <xf numFmtId="0" fontId="7" fillId="6" borderId="26" xfId="2" applyFont="1" applyFill="1" applyBorder="1" applyAlignment="1">
      <alignment horizontal="center" vertical="center"/>
    </xf>
    <xf numFmtId="0" fontId="7" fillId="6" borderId="1" xfId="2" applyFont="1" applyFill="1" applyBorder="1" applyAlignment="1">
      <alignment horizontal="center" vertical="center"/>
    </xf>
    <xf numFmtId="0" fontId="7" fillId="6" borderId="2" xfId="2" applyFont="1" applyFill="1" applyBorder="1" applyAlignment="1">
      <alignment horizontal="center" vertical="center"/>
    </xf>
    <xf numFmtId="0" fontId="7" fillId="6" borderId="25" xfId="2" applyFont="1" applyFill="1" applyBorder="1" applyAlignment="1">
      <alignment horizontal="center" vertical="center"/>
    </xf>
    <xf numFmtId="0" fontId="12" fillId="6" borderId="14"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35"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1" fillId="10" borderId="43" xfId="2" applyFont="1" applyFill="1" applyBorder="1" applyAlignment="1">
      <alignment horizontal="left" vertical="center" wrapText="1"/>
    </xf>
    <xf numFmtId="0" fontId="11" fillId="10" borderId="32" xfId="2" applyFont="1" applyFill="1" applyBorder="1" applyAlignment="1">
      <alignment horizontal="left" vertical="center" wrapText="1"/>
    </xf>
    <xf numFmtId="0" fontId="12" fillId="6" borderId="33" xfId="2" applyFont="1" applyFill="1" applyBorder="1" applyAlignment="1">
      <alignment horizontal="center" vertical="center" wrapText="1"/>
    </xf>
    <xf numFmtId="0" fontId="12" fillId="6" borderId="48" xfId="2" applyFont="1" applyFill="1" applyBorder="1" applyAlignment="1">
      <alignment horizontal="center" vertical="center" wrapText="1"/>
    </xf>
    <xf numFmtId="0" fontId="11" fillId="10" borderId="36" xfId="2" applyFont="1" applyFill="1" applyBorder="1" applyAlignment="1">
      <alignment horizontal="left" vertical="center" wrapText="1"/>
    </xf>
    <xf numFmtId="0" fontId="11" fillId="18" borderId="43" xfId="2" applyFont="1" applyFill="1" applyBorder="1" applyAlignment="1">
      <alignment horizontal="left" vertical="center" wrapText="1"/>
    </xf>
    <xf numFmtId="0" fontId="11" fillId="18" borderId="32" xfId="2" applyFont="1" applyFill="1" applyBorder="1" applyAlignment="1">
      <alignment horizontal="left" vertical="center" wrapText="1"/>
    </xf>
    <xf numFmtId="0" fontId="11" fillId="10" borderId="43" xfId="2" applyFont="1" applyFill="1" applyBorder="1" applyAlignment="1">
      <alignment horizontal="left" vertical="center"/>
    </xf>
    <xf numFmtId="0" fontId="11" fillId="10" borderId="36" xfId="2" applyFont="1" applyFill="1" applyBorder="1" applyAlignment="1">
      <alignment horizontal="left" vertical="center"/>
    </xf>
    <xf numFmtId="0" fontId="32" fillId="0" borderId="0" xfId="0" applyFont="1" applyAlignment="1">
      <alignment horizontal="center" vertical="center" wrapText="1"/>
    </xf>
    <xf numFmtId="0" fontId="4" fillId="0" borderId="0" xfId="0" applyFont="1" applyAlignment="1">
      <alignment horizontal="center" vertical="center"/>
    </xf>
    <xf numFmtId="0" fontId="33" fillId="0" borderId="0" xfId="0" applyFont="1" applyAlignment="1">
      <alignment horizontal="center" vertical="center" wrapText="1"/>
    </xf>
    <xf numFmtId="0" fontId="17" fillId="4" borderId="6" xfId="0" applyFont="1" applyFill="1" applyBorder="1" applyAlignment="1">
      <alignment horizontal="center"/>
    </xf>
    <xf numFmtId="0" fontId="17" fillId="4" borderId="7" xfId="0" applyFont="1" applyFill="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20" xfId="0" applyFont="1" applyBorder="1" applyAlignment="1">
      <alignment horizontal="center"/>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 xfId="0" applyFont="1" applyFill="1" applyBorder="1" applyAlignment="1">
      <alignment horizontal="center" vertical="center" wrapText="1"/>
    </xf>
    <xf numFmtId="49" fontId="22" fillId="4" borderId="5" xfId="0" applyNumberFormat="1" applyFont="1" applyFill="1" applyBorder="1" applyAlignment="1">
      <alignment horizontal="center" vertical="center" wrapText="1"/>
    </xf>
    <xf numFmtId="49" fontId="22" fillId="4" borderId="8" xfId="0" applyNumberFormat="1" applyFont="1" applyFill="1" applyBorder="1" applyAlignment="1">
      <alignment horizontal="center" vertical="center" wrapText="1"/>
    </xf>
    <xf numFmtId="4" fontId="24" fillId="23" borderId="1" xfId="0" applyNumberFormat="1" applyFont="1" applyFill="1" applyBorder="1" applyAlignment="1">
      <alignment horizontal="center" vertical="center" wrapText="1"/>
    </xf>
    <xf numFmtId="0" fontId="24" fillId="23" borderId="5" xfId="0" applyFont="1" applyFill="1" applyBorder="1" applyAlignment="1">
      <alignment horizontal="center" vertical="center" wrapText="1"/>
    </xf>
    <xf numFmtId="0" fontId="24" fillId="23" borderId="9" xfId="0" applyFont="1" applyFill="1" applyBorder="1" applyAlignment="1">
      <alignment horizontal="center" vertical="center" wrapText="1"/>
    </xf>
    <xf numFmtId="49" fontId="24" fillId="23" borderId="1" xfId="0" applyNumberFormat="1" applyFont="1" applyFill="1" applyBorder="1" applyAlignment="1">
      <alignment horizontal="center" vertical="center" wrapText="1"/>
    </xf>
    <xf numFmtId="49" fontId="25" fillId="23" borderId="1" xfId="0" applyNumberFormat="1" applyFont="1" applyFill="1" applyBorder="1" applyAlignment="1">
      <alignment horizontal="center" vertical="center" wrapText="1"/>
    </xf>
    <xf numFmtId="0" fontId="17" fillId="21" borderId="0" xfId="0" applyFont="1" applyFill="1" applyAlignment="1">
      <alignment horizontal="left" vertical="top" wrapText="1"/>
    </xf>
    <xf numFmtId="0" fontId="17" fillId="21" borderId="0" xfId="0" applyFont="1" applyFill="1" applyAlignment="1">
      <alignment horizontal="left" vertical="top"/>
    </xf>
  </cellXfs>
  <cellStyles count="3">
    <cellStyle name="Normalno" xfId="0" builtinId="0"/>
    <cellStyle name="Normalno 2" xfId="2" xr:uid="{00000000-0005-0000-0000-000001000000}"/>
    <cellStyle name="Postotak" xfId="1" builtinId="5"/>
  </cellStyles>
  <dxfs count="0"/>
  <tableStyles count="0" defaultTableStyle="TableStyleMedium9" defaultPivotStyle="PivotStyleLight16"/>
  <colors>
    <mruColors>
      <color rgb="FFFFFF9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165653</xdr:colOff>
      <xdr:row>0</xdr:row>
      <xdr:rowOff>132521</xdr:rowOff>
    </xdr:from>
    <xdr:to>
      <xdr:col>9</xdr:col>
      <xdr:colOff>417444</xdr:colOff>
      <xdr:row>2</xdr:row>
      <xdr:rowOff>196717</xdr:rowOff>
    </xdr:to>
    <xdr:pic>
      <xdr:nvPicPr>
        <xdr:cNvPr id="5" name="Picture 4">
          <a:extLst>
            <a:ext uri="{FF2B5EF4-FFF2-40B4-BE49-F238E27FC236}">
              <a16:creationId xmlns:a16="http://schemas.microsoft.com/office/drawing/2014/main" id="{1ECC137B-7FCE-B100-EF0A-614BD1CFCA07}"/>
            </a:ext>
          </a:extLst>
        </xdr:cNvPr>
        <xdr:cNvPicPr>
          <a:picLocks noChangeAspect="1"/>
        </xdr:cNvPicPr>
      </xdr:nvPicPr>
      <xdr:blipFill rotWithShape="1">
        <a:blip xmlns:r="http://schemas.openxmlformats.org/officeDocument/2006/relationships" r:embed="rId1"/>
        <a:srcRect r="26675"/>
        <a:stretch/>
      </xdr:blipFill>
      <xdr:spPr>
        <a:xfrm>
          <a:off x="2093844" y="132521"/>
          <a:ext cx="4108174" cy="634039"/>
        </a:xfrm>
        <a:prstGeom prst="rect">
          <a:avLst/>
        </a:prstGeom>
      </xdr:spPr>
    </xdr:pic>
    <xdr:clientData/>
  </xdr:twoCellAnchor>
  <xdr:twoCellAnchor editAs="oneCell">
    <xdr:from>
      <xdr:col>9</xdr:col>
      <xdr:colOff>615793</xdr:colOff>
      <xdr:row>0</xdr:row>
      <xdr:rowOff>149916</xdr:rowOff>
    </xdr:from>
    <xdr:to>
      <xdr:col>10</xdr:col>
      <xdr:colOff>549532</xdr:colOff>
      <xdr:row>2</xdr:row>
      <xdr:rowOff>149916</xdr:rowOff>
    </xdr:to>
    <xdr:pic>
      <xdr:nvPicPr>
        <xdr:cNvPr id="2" name="Slika 1">
          <a:extLst>
            <a:ext uri="{FF2B5EF4-FFF2-40B4-BE49-F238E27FC236}">
              <a16:creationId xmlns:a16="http://schemas.microsoft.com/office/drawing/2014/main" id="{651BF9BE-7470-2167-ED19-AD00561FD7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355641" y="149916"/>
          <a:ext cx="571500" cy="571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
  <sheetViews>
    <sheetView view="pageLayout" topLeftCell="A4" zoomScale="115" zoomScaleNormal="100" zoomScalePageLayoutView="115" workbookViewId="0">
      <selection activeCell="L3" sqref="L3"/>
    </sheetView>
  </sheetViews>
  <sheetFormatPr defaultColWidth="9.1328125" defaultRowHeight="21" x14ac:dyDescent="0.35"/>
  <cols>
    <col min="1" max="16384" width="9.1328125" style="1"/>
  </cols>
  <sheetData>
    <row r="1" spans="2:13" x14ac:dyDescent="0.35">
      <c r="F1" s="4"/>
      <c r="G1" s="4"/>
      <c r="H1" s="4"/>
      <c r="I1" s="4"/>
      <c r="K1" s="159"/>
      <c r="L1" s="4"/>
    </row>
    <row r="2" spans="2:13" ht="24" customHeight="1" x14ac:dyDescent="0.3">
      <c r="B2" s="3"/>
      <c r="F2" s="4"/>
      <c r="G2" s="4"/>
      <c r="H2" s="4"/>
      <c r="I2" s="4"/>
      <c r="K2" s="4"/>
      <c r="L2" s="4"/>
    </row>
    <row r="3" spans="2:13" x14ac:dyDescent="0.35">
      <c r="F3" s="4"/>
      <c r="G3" s="4"/>
      <c r="H3" s="4"/>
      <c r="I3" s="4"/>
      <c r="K3" s="4"/>
      <c r="L3" s="4"/>
    </row>
    <row r="4" spans="2:13" x14ac:dyDescent="0.35">
      <c r="F4" s="4"/>
      <c r="G4" s="4"/>
      <c r="H4" s="4"/>
      <c r="I4" s="4"/>
    </row>
    <row r="5" spans="2:13" x14ac:dyDescent="0.35">
      <c r="F5" s="4"/>
      <c r="G5" s="4"/>
      <c r="H5" s="4"/>
      <c r="I5" s="4"/>
    </row>
    <row r="6" spans="2:13" ht="6" customHeight="1" x14ac:dyDescent="0.35">
      <c r="F6" s="4"/>
      <c r="G6" s="4"/>
      <c r="H6" s="4"/>
      <c r="I6" s="4"/>
    </row>
    <row r="7" spans="2:13" hidden="1" x14ac:dyDescent="0.35"/>
    <row r="8" spans="2:13" ht="49.35" customHeight="1" x14ac:dyDescent="0.35">
      <c r="B8" s="158"/>
      <c r="C8" s="158"/>
      <c r="D8" s="158"/>
      <c r="E8" s="158"/>
      <c r="F8" s="253" t="s">
        <v>195</v>
      </c>
      <c r="G8" s="253"/>
      <c r="H8" s="253"/>
      <c r="I8" s="253"/>
      <c r="J8" s="253"/>
      <c r="K8" s="158"/>
      <c r="L8" s="158"/>
      <c r="M8" s="158"/>
    </row>
    <row r="9" spans="2:13" ht="23.25" customHeight="1" x14ac:dyDescent="0.35">
      <c r="B9" s="158"/>
      <c r="C9" s="158"/>
      <c r="D9" s="158"/>
      <c r="E9" s="158"/>
      <c r="F9" s="158"/>
      <c r="G9" s="158"/>
      <c r="H9" s="158"/>
      <c r="I9" s="158"/>
      <c r="J9" s="158"/>
      <c r="K9" s="158"/>
      <c r="L9" s="158"/>
      <c r="M9" s="158"/>
    </row>
    <row r="10" spans="2:13" x14ac:dyDescent="0.35">
      <c r="B10" s="251" t="s">
        <v>194</v>
      </c>
      <c r="C10" s="251"/>
      <c r="D10" s="251"/>
      <c r="E10" s="251"/>
      <c r="F10" s="251"/>
      <c r="G10" s="251"/>
      <c r="H10" s="251"/>
      <c r="I10" s="251"/>
      <c r="J10" s="251"/>
      <c r="K10" s="251"/>
      <c r="L10" s="251"/>
      <c r="M10" s="251"/>
    </row>
    <row r="11" spans="2:13" x14ac:dyDescent="0.35">
      <c r="B11" s="251"/>
      <c r="C11" s="251"/>
      <c r="D11" s="251"/>
      <c r="E11" s="251"/>
      <c r="F11" s="251"/>
      <c r="G11" s="251"/>
      <c r="H11" s="251"/>
      <c r="I11" s="251"/>
      <c r="J11" s="251"/>
      <c r="K11" s="251"/>
      <c r="L11" s="251"/>
      <c r="M11" s="251"/>
    </row>
    <row r="12" spans="2:13" ht="23.25" x14ac:dyDescent="0.35">
      <c r="B12" s="2"/>
      <c r="C12" s="2"/>
      <c r="D12" s="2"/>
      <c r="E12" s="2"/>
      <c r="F12" s="2"/>
      <c r="G12" s="2"/>
      <c r="H12" s="2"/>
      <c r="I12" s="2"/>
      <c r="J12" s="2"/>
      <c r="K12" s="2"/>
      <c r="L12" s="2"/>
      <c r="M12" s="2"/>
    </row>
    <row r="13" spans="2:13" ht="23.25" x14ac:dyDescent="0.35">
      <c r="B13" s="2"/>
      <c r="C13" s="2"/>
      <c r="D13" s="2"/>
      <c r="E13" s="252" t="s">
        <v>166</v>
      </c>
      <c r="F13" s="252"/>
      <c r="G13" s="252"/>
      <c r="H13" s="252"/>
      <c r="I13" s="252"/>
      <c r="J13" s="252"/>
      <c r="K13" s="2"/>
      <c r="L13" s="2"/>
      <c r="M13" s="2"/>
    </row>
    <row r="14" spans="2:13" ht="23.25" x14ac:dyDescent="0.35">
      <c r="B14" s="2"/>
      <c r="C14" s="2"/>
      <c r="D14" s="2"/>
      <c r="E14" s="252"/>
      <c r="F14" s="252"/>
      <c r="G14" s="252"/>
      <c r="H14" s="252"/>
      <c r="I14" s="252"/>
      <c r="J14" s="252"/>
      <c r="K14" s="2"/>
      <c r="L14" s="2"/>
      <c r="M14" s="2"/>
    </row>
    <row r="15" spans="2:13" ht="23.25" x14ac:dyDescent="0.35">
      <c r="B15" s="2"/>
      <c r="C15" s="2"/>
      <c r="D15" s="2"/>
      <c r="E15" s="2"/>
      <c r="F15" s="2"/>
      <c r="G15" s="2"/>
      <c r="H15" s="2"/>
      <c r="I15" s="2"/>
      <c r="J15" s="2"/>
      <c r="K15" s="2"/>
      <c r="L15" s="2"/>
      <c r="M15" s="2"/>
    </row>
    <row r="16" spans="2:13" ht="23.25" x14ac:dyDescent="0.35">
      <c r="B16" s="2"/>
      <c r="C16" s="2"/>
      <c r="D16" s="2"/>
      <c r="E16" s="252" t="s">
        <v>88</v>
      </c>
      <c r="F16" s="252"/>
      <c r="G16" s="252"/>
      <c r="H16" s="252"/>
      <c r="I16" s="252"/>
      <c r="J16" s="252"/>
      <c r="K16" s="2"/>
      <c r="L16" s="2"/>
      <c r="M16" s="2"/>
    </row>
    <row r="17" spans="2:13" ht="23.25" x14ac:dyDescent="0.35">
      <c r="B17" s="2"/>
      <c r="C17" s="2"/>
      <c r="D17" s="2"/>
      <c r="E17" s="252"/>
      <c r="F17" s="252"/>
      <c r="G17" s="252"/>
      <c r="H17" s="252"/>
      <c r="I17" s="252"/>
      <c r="J17" s="252"/>
      <c r="K17" s="2"/>
      <c r="L17" s="2"/>
      <c r="M17" s="2"/>
    </row>
    <row r="19" spans="2:13" x14ac:dyDescent="0.35">
      <c r="B19" s="157" t="s">
        <v>152</v>
      </c>
      <c r="C19" s="157" t="s">
        <v>153</v>
      </c>
    </row>
  </sheetData>
  <mergeCells count="4">
    <mergeCell ref="B10:M11"/>
    <mergeCell ref="E13:J14"/>
    <mergeCell ref="E16:J17"/>
    <mergeCell ref="F8:J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28"/>
  <sheetViews>
    <sheetView topLeftCell="A10" zoomScaleNormal="100" workbookViewId="0">
      <selection activeCell="B35" sqref="B35"/>
    </sheetView>
  </sheetViews>
  <sheetFormatPr defaultRowHeight="15" customHeight="1" x14ac:dyDescent="0.35"/>
  <cols>
    <col min="1" max="1" width="9.1328125" style="68"/>
    <col min="2" max="2" width="173.1328125" style="68" customWidth="1"/>
    <col min="3" max="245" width="9.1328125" style="68"/>
    <col min="246" max="246" width="70.73046875" style="68" customWidth="1"/>
    <col min="247" max="501" width="9.1328125" style="68"/>
    <col min="502" max="502" width="70.73046875" style="68" customWidth="1"/>
    <col min="503" max="757" width="9.1328125" style="68"/>
    <col min="758" max="758" width="70.73046875" style="68" customWidth="1"/>
    <col min="759" max="1013" width="9.1328125" style="68"/>
    <col min="1014" max="1014" width="70.73046875" style="68" customWidth="1"/>
    <col min="1015" max="1269" width="9.1328125" style="68"/>
    <col min="1270" max="1270" width="70.73046875" style="68" customWidth="1"/>
    <col min="1271" max="1525" width="9.1328125" style="68"/>
    <col min="1526" max="1526" width="70.73046875" style="68" customWidth="1"/>
    <col min="1527" max="1781" width="9.1328125" style="68"/>
    <col min="1782" max="1782" width="70.73046875" style="68" customWidth="1"/>
    <col min="1783" max="2037" width="9.1328125" style="68"/>
    <col min="2038" max="2038" width="70.73046875" style="68" customWidth="1"/>
    <col min="2039" max="2293" width="9.1328125" style="68"/>
    <col min="2294" max="2294" width="70.73046875" style="68" customWidth="1"/>
    <col min="2295" max="2549" width="9.1328125" style="68"/>
    <col min="2550" max="2550" width="70.73046875" style="68" customWidth="1"/>
    <col min="2551" max="2805" width="9.1328125" style="68"/>
    <col min="2806" max="2806" width="70.73046875" style="68" customWidth="1"/>
    <col min="2807" max="3061" width="9.1328125" style="68"/>
    <col min="3062" max="3062" width="70.73046875" style="68" customWidth="1"/>
    <col min="3063" max="3317" width="9.1328125" style="68"/>
    <col min="3318" max="3318" width="70.73046875" style="68" customWidth="1"/>
    <col min="3319" max="3573" width="9.1328125" style="68"/>
    <col min="3574" max="3574" width="70.73046875" style="68" customWidth="1"/>
    <col min="3575" max="3829" width="9.1328125" style="68"/>
    <col min="3830" max="3830" width="70.73046875" style="68" customWidth="1"/>
    <col min="3831" max="4085" width="9.1328125" style="68"/>
    <col min="4086" max="4086" width="70.73046875" style="68" customWidth="1"/>
    <col min="4087" max="4341" width="9.1328125" style="68"/>
    <col min="4342" max="4342" width="70.73046875" style="68" customWidth="1"/>
    <col min="4343" max="4597" width="9.1328125" style="68"/>
    <col min="4598" max="4598" width="70.73046875" style="68" customWidth="1"/>
    <col min="4599" max="4853" width="9.1328125" style="68"/>
    <col min="4854" max="4854" width="70.73046875" style="68" customWidth="1"/>
    <col min="4855" max="5109" width="9.1328125" style="68"/>
    <col min="5110" max="5110" width="70.73046875" style="68" customWidth="1"/>
    <col min="5111" max="5365" width="9.1328125" style="68"/>
    <col min="5366" max="5366" width="70.73046875" style="68" customWidth="1"/>
    <col min="5367" max="5621" width="9.1328125" style="68"/>
    <col min="5622" max="5622" width="70.73046875" style="68" customWidth="1"/>
    <col min="5623" max="5877" width="9.1328125" style="68"/>
    <col min="5878" max="5878" width="70.73046875" style="68" customWidth="1"/>
    <col min="5879" max="6133" width="9.1328125" style="68"/>
    <col min="6134" max="6134" width="70.73046875" style="68" customWidth="1"/>
    <col min="6135" max="6389" width="9.1328125" style="68"/>
    <col min="6390" max="6390" width="70.73046875" style="68" customWidth="1"/>
    <col min="6391" max="6645" width="9.1328125" style="68"/>
    <col min="6646" max="6646" width="70.73046875" style="68" customWidth="1"/>
    <col min="6647" max="6901" width="9.1328125" style="68"/>
    <col min="6902" max="6902" width="70.73046875" style="68" customWidth="1"/>
    <col min="6903" max="7157" width="9.1328125" style="68"/>
    <col min="7158" max="7158" width="70.73046875" style="68" customWidth="1"/>
    <col min="7159" max="7413" width="9.1328125" style="68"/>
    <col min="7414" max="7414" width="70.73046875" style="68" customWidth="1"/>
    <col min="7415" max="7669" width="9.1328125" style="68"/>
    <col min="7670" max="7670" width="70.73046875" style="68" customWidth="1"/>
    <col min="7671" max="7925" width="9.1328125" style="68"/>
    <col min="7926" max="7926" width="70.73046875" style="68" customWidth="1"/>
    <col min="7927" max="8181" width="9.1328125" style="68"/>
    <col min="8182" max="8182" width="70.73046875" style="68" customWidth="1"/>
    <col min="8183" max="8437" width="9.1328125" style="68"/>
    <col min="8438" max="8438" width="70.73046875" style="68" customWidth="1"/>
    <col min="8439" max="8693" width="9.1328125" style="68"/>
    <col min="8694" max="8694" width="70.73046875" style="68" customWidth="1"/>
    <col min="8695" max="8949" width="9.1328125" style="68"/>
    <col min="8950" max="8950" width="70.73046875" style="68" customWidth="1"/>
    <col min="8951" max="9205" width="9.1328125" style="68"/>
    <col min="9206" max="9206" width="70.73046875" style="68" customWidth="1"/>
    <col min="9207" max="9461" width="9.1328125" style="68"/>
    <col min="9462" max="9462" width="70.73046875" style="68" customWidth="1"/>
    <col min="9463" max="9717" width="9.1328125" style="68"/>
    <col min="9718" max="9718" width="70.73046875" style="68" customWidth="1"/>
    <col min="9719" max="9973" width="9.1328125" style="68"/>
    <col min="9974" max="9974" width="70.73046875" style="68" customWidth="1"/>
    <col min="9975" max="10229" width="9.1328125" style="68"/>
    <col min="10230" max="10230" width="70.73046875" style="68" customWidth="1"/>
    <col min="10231" max="10485" width="9.1328125" style="68"/>
    <col min="10486" max="10486" width="70.73046875" style="68" customWidth="1"/>
    <col min="10487" max="10741" width="9.1328125" style="68"/>
    <col min="10742" max="10742" width="70.73046875" style="68" customWidth="1"/>
    <col min="10743" max="10997" width="9.1328125" style="68"/>
    <col min="10998" max="10998" width="70.73046875" style="68" customWidth="1"/>
    <col min="10999" max="11253" width="9.1328125" style="68"/>
    <col min="11254" max="11254" width="70.73046875" style="68" customWidth="1"/>
    <col min="11255" max="11509" width="9.1328125" style="68"/>
    <col min="11510" max="11510" width="70.73046875" style="68" customWidth="1"/>
    <col min="11511" max="11765" width="9.1328125" style="68"/>
    <col min="11766" max="11766" width="70.73046875" style="68" customWidth="1"/>
    <col min="11767" max="12021" width="9.1328125" style="68"/>
    <col min="12022" max="12022" width="70.73046875" style="68" customWidth="1"/>
    <col min="12023" max="12277" width="9.1328125" style="68"/>
    <col min="12278" max="12278" width="70.73046875" style="68" customWidth="1"/>
    <col min="12279" max="12533" width="9.1328125" style="68"/>
    <col min="12534" max="12534" width="70.73046875" style="68" customWidth="1"/>
    <col min="12535" max="12789" width="9.1328125" style="68"/>
    <col min="12790" max="12790" width="70.73046875" style="68" customWidth="1"/>
    <col min="12791" max="13045" width="9.1328125" style="68"/>
    <col min="13046" max="13046" width="70.73046875" style="68" customWidth="1"/>
    <col min="13047" max="13301" width="9.1328125" style="68"/>
    <col min="13302" max="13302" width="70.73046875" style="68" customWidth="1"/>
    <col min="13303" max="13557" width="9.1328125" style="68"/>
    <col min="13558" max="13558" width="70.73046875" style="68" customWidth="1"/>
    <col min="13559" max="13813" width="9.1328125" style="68"/>
    <col min="13814" max="13814" width="70.73046875" style="68" customWidth="1"/>
    <col min="13815" max="14069" width="9.1328125" style="68"/>
    <col min="14070" max="14070" width="70.73046875" style="68" customWidth="1"/>
    <col min="14071" max="14325" width="9.1328125" style="68"/>
    <col min="14326" max="14326" width="70.73046875" style="68" customWidth="1"/>
    <col min="14327" max="14581" width="9.1328125" style="68"/>
    <col min="14582" max="14582" width="70.73046875" style="68" customWidth="1"/>
    <col min="14583" max="14837" width="9.1328125" style="68"/>
    <col min="14838" max="14838" width="70.73046875" style="68" customWidth="1"/>
    <col min="14839" max="15093" width="9.1328125" style="68"/>
    <col min="15094" max="15094" width="70.73046875" style="68" customWidth="1"/>
    <col min="15095" max="15349" width="9.1328125" style="68"/>
    <col min="15350" max="15350" width="70.73046875" style="68" customWidth="1"/>
    <col min="15351" max="15605" width="9.1328125" style="68"/>
    <col min="15606" max="15606" width="70.73046875" style="68" customWidth="1"/>
    <col min="15607" max="15861" width="9.1328125" style="68"/>
    <col min="15862" max="15862" width="70.73046875" style="68" customWidth="1"/>
    <col min="15863" max="16117" width="9.1328125" style="68"/>
    <col min="16118" max="16118" width="70.73046875" style="68" customWidth="1"/>
    <col min="16119" max="16384" width="9.1328125" style="68"/>
  </cols>
  <sheetData>
    <row r="1" spans="2:2" ht="15" customHeight="1" thickBot="1" x14ac:dyDescent="0.4">
      <c r="B1" s="67" t="s">
        <v>9</v>
      </c>
    </row>
    <row r="2" spans="2:2" ht="15" customHeight="1" x14ac:dyDescent="0.35">
      <c r="B2" s="69" t="s">
        <v>102</v>
      </c>
    </row>
    <row r="3" spans="2:2" ht="15" customHeight="1" x14ac:dyDescent="0.35">
      <c r="B3" s="69" t="s">
        <v>85</v>
      </c>
    </row>
    <row r="4" spans="2:2" ht="15" customHeight="1" x14ac:dyDescent="0.35">
      <c r="B4" s="69" t="s">
        <v>103</v>
      </c>
    </row>
    <row r="5" spans="2:2" ht="30" customHeight="1" x14ac:dyDescent="0.35">
      <c r="B5" s="69" t="s">
        <v>179</v>
      </c>
    </row>
    <row r="6" spans="2:2" ht="23.45" customHeight="1" x14ac:dyDescent="0.35">
      <c r="B6" s="69" t="s">
        <v>104</v>
      </c>
    </row>
    <row r="7" spans="2:2" ht="30" customHeight="1" x14ac:dyDescent="0.35">
      <c r="B7" s="70" t="s">
        <v>154</v>
      </c>
    </row>
    <row r="8" spans="2:2" ht="15" customHeight="1" x14ac:dyDescent="0.35">
      <c r="B8" s="71" t="s">
        <v>84</v>
      </c>
    </row>
    <row r="9" spans="2:2" ht="15" customHeight="1" x14ac:dyDescent="0.35">
      <c r="B9" s="70" t="s">
        <v>180</v>
      </c>
    </row>
    <row r="10" spans="2:2" ht="30" customHeight="1" thickBot="1" x14ac:dyDescent="0.4">
      <c r="B10" s="72" t="s">
        <v>181</v>
      </c>
    </row>
    <row r="11" spans="2:2" ht="16.5" customHeight="1" x14ac:dyDescent="0.35">
      <c r="B11" s="99"/>
    </row>
    <row r="12" spans="2:2" ht="15" customHeight="1" thickBot="1" x14ac:dyDescent="0.4">
      <c r="B12" s="73"/>
    </row>
    <row r="13" spans="2:2" ht="15" customHeight="1" thickBot="1" x14ac:dyDescent="0.4">
      <c r="B13" s="74" t="s">
        <v>184</v>
      </c>
    </row>
    <row r="14" spans="2:2" ht="15" customHeight="1" x14ac:dyDescent="0.35">
      <c r="B14" s="75" t="s">
        <v>196</v>
      </c>
    </row>
    <row r="15" spans="2:2" ht="15" customHeight="1" x14ac:dyDescent="0.35">
      <c r="B15" s="75" t="s">
        <v>197</v>
      </c>
    </row>
    <row r="16" spans="2:2" ht="15" customHeight="1" x14ac:dyDescent="0.35">
      <c r="B16" s="171" t="s">
        <v>198</v>
      </c>
    </row>
    <row r="17" spans="2:2" ht="15" customHeight="1" x14ac:dyDescent="0.35">
      <c r="B17" s="75" t="s">
        <v>199</v>
      </c>
    </row>
    <row r="18" spans="2:2" ht="12.75" x14ac:dyDescent="0.35">
      <c r="B18" s="171" t="s">
        <v>200</v>
      </c>
    </row>
    <row r="19" spans="2:2" ht="15" customHeight="1" x14ac:dyDescent="0.35">
      <c r="B19" s="75" t="s">
        <v>201</v>
      </c>
    </row>
    <row r="20" spans="2:2" ht="15" customHeight="1" x14ac:dyDescent="0.35">
      <c r="B20" s="75" t="s">
        <v>202</v>
      </c>
    </row>
    <row r="21" spans="2:2" ht="15" customHeight="1" x14ac:dyDescent="0.35">
      <c r="B21" s="75" t="s">
        <v>203</v>
      </c>
    </row>
    <row r="22" spans="2:2" ht="15" customHeight="1" thickBot="1" x14ac:dyDescent="0.4">
      <c r="B22" s="76" t="s">
        <v>204</v>
      </c>
    </row>
    <row r="23" spans="2:2" ht="15" customHeight="1" thickBot="1" x14ac:dyDescent="0.4">
      <c r="B23" s="78"/>
    </row>
    <row r="24" spans="2:2" ht="15" customHeight="1" thickBot="1" x14ac:dyDescent="0.4">
      <c r="B24" s="74" t="s">
        <v>185</v>
      </c>
    </row>
    <row r="25" spans="2:2" ht="15" customHeight="1" x14ac:dyDescent="0.35">
      <c r="B25" s="75" t="s">
        <v>186</v>
      </c>
    </row>
    <row r="26" spans="2:2" ht="15" customHeight="1" thickBot="1" x14ac:dyDescent="0.4"/>
    <row r="27" spans="2:2" ht="15" customHeight="1" thickBot="1" x14ac:dyDescent="0.4">
      <c r="B27" s="74" t="s">
        <v>86</v>
      </c>
    </row>
    <row r="28" spans="2:2" ht="15" customHeight="1" x14ac:dyDescent="0.35">
      <c r="B28" s="77" t="s">
        <v>182</v>
      </c>
    </row>
  </sheetData>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2"/>
  <sheetViews>
    <sheetView topLeftCell="D1" zoomScaleNormal="100" workbookViewId="0">
      <selection activeCell="G7" sqref="G7:H7"/>
    </sheetView>
  </sheetViews>
  <sheetFormatPr defaultColWidth="8.86328125" defaultRowHeight="12.75" x14ac:dyDescent="0.35"/>
  <cols>
    <col min="1" max="1" width="13.6640625" style="47" customWidth="1"/>
    <col min="2" max="2" width="36.59765625" style="25" bestFit="1" customWidth="1"/>
    <col min="3" max="4" width="18.73046875" style="25" customWidth="1"/>
    <col min="5" max="5" width="16.3984375" style="25" customWidth="1"/>
    <col min="6" max="6" width="8.265625" style="25" bestFit="1" customWidth="1"/>
    <col min="7" max="7" width="8.59765625" style="25" bestFit="1" customWidth="1"/>
    <col min="8" max="8" width="15.265625" style="25" customWidth="1"/>
    <col min="9" max="9" width="7" style="25" customWidth="1"/>
    <col min="10" max="12" width="12.73046875" style="25" customWidth="1"/>
    <col min="13" max="13" width="10" style="25" customWidth="1"/>
    <col min="14" max="14" width="11.265625" style="25" bestFit="1" customWidth="1"/>
    <col min="15" max="15" width="14" style="48" customWidth="1"/>
    <col min="16" max="17" width="12.73046875" style="25" customWidth="1"/>
    <col min="18" max="18" width="25.265625" style="25" customWidth="1"/>
    <col min="19" max="19" width="8.86328125" style="25"/>
    <col min="20" max="20" width="8.86328125" style="25" hidden="1" customWidth="1"/>
    <col min="21" max="16384" width="8.86328125" style="25"/>
  </cols>
  <sheetData>
    <row r="1" spans="1:18" ht="13.15" thickBot="1" x14ac:dyDescent="0.4">
      <c r="A1" s="168" t="s">
        <v>177</v>
      </c>
      <c r="B1" s="167"/>
      <c r="C1" s="167"/>
    </row>
    <row r="2" spans="1:18" x14ac:dyDescent="0.35">
      <c r="A2" s="91" t="s">
        <v>12</v>
      </c>
      <c r="B2" s="256"/>
      <c r="C2" s="256"/>
      <c r="D2" s="256"/>
      <c r="E2" s="256"/>
      <c r="F2" s="256"/>
      <c r="G2" s="256"/>
      <c r="H2" s="257"/>
    </row>
    <row r="3" spans="1:18" x14ac:dyDescent="0.35">
      <c r="A3" s="92" t="s">
        <v>13</v>
      </c>
      <c r="B3" s="258"/>
      <c r="C3" s="259"/>
      <c r="D3" s="259"/>
      <c r="E3" s="259"/>
      <c r="F3" s="259"/>
      <c r="G3" s="259"/>
      <c r="H3" s="260"/>
    </row>
    <row r="5" spans="1:18" ht="26.45" customHeight="1" x14ac:dyDescent="0.35">
      <c r="A5" s="172" t="s">
        <v>90</v>
      </c>
      <c r="B5" s="173"/>
      <c r="C5" s="173"/>
      <c r="D5" s="173"/>
      <c r="E5" s="173"/>
      <c r="F5" s="173"/>
      <c r="G5" s="174"/>
      <c r="H5" s="254" t="s">
        <v>156</v>
      </c>
      <c r="I5" s="254"/>
      <c r="J5" s="254"/>
      <c r="K5" s="254"/>
      <c r="L5" s="254"/>
      <c r="M5" s="254"/>
      <c r="N5" s="254"/>
      <c r="O5" s="254"/>
      <c r="P5" s="254"/>
      <c r="Q5" s="254"/>
      <c r="R5" s="255"/>
    </row>
    <row r="6" spans="1:18" s="53" customFormat="1" ht="38.25" x14ac:dyDescent="0.35">
      <c r="A6" s="49"/>
      <c r="B6" s="50" t="s">
        <v>189</v>
      </c>
      <c r="C6" s="50" t="s">
        <v>160</v>
      </c>
      <c r="D6" s="50" t="s">
        <v>15</v>
      </c>
      <c r="E6" s="50" t="s">
        <v>60</v>
      </c>
      <c r="F6" s="50" t="s">
        <v>18</v>
      </c>
      <c r="G6" s="50" t="s">
        <v>19</v>
      </c>
      <c r="H6" s="50" t="s">
        <v>20</v>
      </c>
      <c r="I6" s="50" t="s">
        <v>4</v>
      </c>
      <c r="J6" s="51" t="s">
        <v>21</v>
      </c>
      <c r="K6" s="51" t="s">
        <v>22</v>
      </c>
      <c r="L6" s="51" t="s">
        <v>17</v>
      </c>
      <c r="M6" s="51" t="s">
        <v>24</v>
      </c>
      <c r="N6" s="51" t="s">
        <v>6</v>
      </c>
      <c r="O6" s="52" t="s">
        <v>25</v>
      </c>
      <c r="P6" s="51" t="s">
        <v>100</v>
      </c>
      <c r="Q6" s="51" t="s">
        <v>23</v>
      </c>
      <c r="R6" s="51" t="s">
        <v>27</v>
      </c>
    </row>
    <row r="7" spans="1:18" ht="25.5" customHeight="1" x14ac:dyDescent="0.35">
      <c r="A7" s="261" t="s">
        <v>91</v>
      </c>
      <c r="B7" s="201" t="s">
        <v>188</v>
      </c>
      <c r="C7" s="55"/>
      <c r="D7" s="55"/>
      <c r="E7" s="55"/>
      <c r="F7" s="56"/>
      <c r="G7" s="56"/>
      <c r="H7" s="57"/>
      <c r="I7" s="58">
        <v>0.25</v>
      </c>
      <c r="J7" s="59">
        <f>G7*H7*(1+I7)</f>
        <v>0</v>
      </c>
      <c r="K7" s="59">
        <f>G7*H7*I7</f>
        <v>0</v>
      </c>
      <c r="L7" s="59">
        <f>J7-K7</f>
        <v>0</v>
      </c>
      <c r="M7" s="60">
        <v>1</v>
      </c>
      <c r="N7" s="59">
        <f t="shared" ref="N7:N21" si="0">M7*J7</f>
        <v>0</v>
      </c>
      <c r="O7" s="61">
        <v>1</v>
      </c>
      <c r="P7" s="59">
        <f>(N7*O7)</f>
        <v>0</v>
      </c>
      <c r="Q7" s="59">
        <f>N7-P7</f>
        <v>0</v>
      </c>
      <c r="R7" s="56"/>
    </row>
    <row r="8" spans="1:18" x14ac:dyDescent="0.35">
      <c r="A8" s="262"/>
      <c r="B8" s="54" t="s">
        <v>190</v>
      </c>
      <c r="C8" s="55"/>
      <c r="D8" s="55"/>
      <c r="E8" s="55"/>
      <c r="F8" s="56"/>
      <c r="G8" s="56"/>
      <c r="H8" s="57"/>
      <c r="I8" s="58">
        <v>0.25</v>
      </c>
      <c r="J8" s="59">
        <f t="shared" ref="J8:J17" si="1">G8*H8*(1+I8)</f>
        <v>0</v>
      </c>
      <c r="K8" s="59">
        <f t="shared" ref="K8:K17" si="2">G8*H8*I8</f>
        <v>0</v>
      </c>
      <c r="L8" s="59">
        <f t="shared" ref="L8:L17" si="3">J8-K8</f>
        <v>0</v>
      </c>
      <c r="M8" s="60">
        <v>1</v>
      </c>
      <c r="N8" s="59">
        <f t="shared" si="0"/>
        <v>0</v>
      </c>
      <c r="O8" s="61">
        <v>0.5</v>
      </c>
      <c r="P8" s="59">
        <f t="shared" ref="P8:P18" si="4">(N8*O8)</f>
        <v>0</v>
      </c>
      <c r="Q8" s="59">
        <f t="shared" ref="Q8:Q21" si="5">N8-P8</f>
        <v>0</v>
      </c>
      <c r="R8" s="56"/>
    </row>
    <row r="9" spans="1:18" ht="25.5" x14ac:dyDescent="0.35">
      <c r="A9" s="262"/>
      <c r="B9" s="201" t="s">
        <v>191</v>
      </c>
      <c r="C9" s="55"/>
      <c r="D9" s="55"/>
      <c r="E9" s="55"/>
      <c r="F9" s="56"/>
      <c r="G9" s="56"/>
      <c r="H9" s="57"/>
      <c r="I9" s="58">
        <v>0.25</v>
      </c>
      <c r="J9" s="59">
        <f t="shared" si="1"/>
        <v>0</v>
      </c>
      <c r="K9" s="59">
        <f t="shared" si="2"/>
        <v>0</v>
      </c>
      <c r="L9" s="59">
        <f t="shared" si="3"/>
        <v>0</v>
      </c>
      <c r="M9" s="60">
        <v>1</v>
      </c>
      <c r="N9" s="59">
        <f t="shared" si="0"/>
        <v>0</v>
      </c>
      <c r="O9" s="61"/>
      <c r="P9" s="59">
        <f t="shared" si="4"/>
        <v>0</v>
      </c>
      <c r="Q9" s="59">
        <f t="shared" si="5"/>
        <v>0</v>
      </c>
      <c r="R9" s="56"/>
    </row>
    <row r="10" spans="1:18" x14ac:dyDescent="0.35">
      <c r="A10" s="262"/>
      <c r="B10" s="54" t="s">
        <v>192</v>
      </c>
      <c r="C10" s="55"/>
      <c r="D10" s="55"/>
      <c r="E10" s="55"/>
      <c r="F10" s="56"/>
      <c r="G10" s="56"/>
      <c r="H10" s="57"/>
      <c r="I10" s="58">
        <v>0.25</v>
      </c>
      <c r="J10" s="59">
        <f t="shared" si="1"/>
        <v>0</v>
      </c>
      <c r="K10" s="59">
        <f t="shared" si="2"/>
        <v>0</v>
      </c>
      <c r="L10" s="59">
        <f t="shared" si="3"/>
        <v>0</v>
      </c>
      <c r="M10" s="60">
        <v>1</v>
      </c>
      <c r="N10" s="59">
        <f t="shared" si="0"/>
        <v>0</v>
      </c>
      <c r="O10" s="61"/>
      <c r="P10" s="59">
        <f t="shared" si="4"/>
        <v>0</v>
      </c>
      <c r="Q10" s="59">
        <f t="shared" si="5"/>
        <v>0</v>
      </c>
      <c r="R10" s="56"/>
    </row>
    <row r="11" spans="1:18" x14ac:dyDescent="0.35">
      <c r="A11" s="262"/>
      <c r="B11" s="54"/>
      <c r="C11" s="55"/>
      <c r="D11" s="55"/>
      <c r="E11" s="55"/>
      <c r="F11" s="56"/>
      <c r="G11" s="56"/>
      <c r="H11" s="57"/>
      <c r="I11" s="58">
        <v>0.25</v>
      </c>
      <c r="J11" s="59">
        <f t="shared" si="1"/>
        <v>0</v>
      </c>
      <c r="K11" s="59">
        <f t="shared" si="2"/>
        <v>0</v>
      </c>
      <c r="L11" s="59">
        <f t="shared" si="3"/>
        <v>0</v>
      </c>
      <c r="M11" s="60">
        <v>1</v>
      </c>
      <c r="N11" s="59">
        <f t="shared" si="0"/>
        <v>0</v>
      </c>
      <c r="O11" s="61"/>
      <c r="P11" s="59">
        <f t="shared" si="4"/>
        <v>0</v>
      </c>
      <c r="Q11" s="59">
        <f t="shared" si="5"/>
        <v>0</v>
      </c>
      <c r="R11" s="56"/>
    </row>
    <row r="12" spans="1:18" x14ac:dyDescent="0.35">
      <c r="A12" s="262"/>
      <c r="B12" s="54"/>
      <c r="C12" s="55"/>
      <c r="D12" s="55"/>
      <c r="E12" s="55"/>
      <c r="F12" s="56"/>
      <c r="G12" s="56"/>
      <c r="H12" s="57"/>
      <c r="I12" s="58">
        <v>0.25</v>
      </c>
      <c r="J12" s="59">
        <f t="shared" si="1"/>
        <v>0</v>
      </c>
      <c r="K12" s="59">
        <f t="shared" si="2"/>
        <v>0</v>
      </c>
      <c r="L12" s="59">
        <f t="shared" si="3"/>
        <v>0</v>
      </c>
      <c r="M12" s="60">
        <v>1</v>
      </c>
      <c r="N12" s="59">
        <f t="shared" si="0"/>
        <v>0</v>
      </c>
      <c r="O12" s="61"/>
      <c r="P12" s="59">
        <f t="shared" si="4"/>
        <v>0</v>
      </c>
      <c r="Q12" s="59">
        <f t="shared" si="5"/>
        <v>0</v>
      </c>
      <c r="R12" s="56"/>
    </row>
    <row r="13" spans="1:18" x14ac:dyDescent="0.35">
      <c r="A13" s="262"/>
      <c r="B13" s="54"/>
      <c r="C13" s="55"/>
      <c r="D13" s="55"/>
      <c r="E13" s="55"/>
      <c r="F13" s="56"/>
      <c r="G13" s="56"/>
      <c r="H13" s="57"/>
      <c r="I13" s="58">
        <v>0.25</v>
      </c>
      <c r="J13" s="59">
        <f t="shared" si="1"/>
        <v>0</v>
      </c>
      <c r="K13" s="59">
        <f t="shared" si="2"/>
        <v>0</v>
      </c>
      <c r="L13" s="59">
        <f t="shared" si="3"/>
        <v>0</v>
      </c>
      <c r="M13" s="60">
        <v>1</v>
      </c>
      <c r="N13" s="59">
        <f t="shared" si="0"/>
        <v>0</v>
      </c>
      <c r="O13" s="61"/>
      <c r="P13" s="59">
        <f t="shared" si="4"/>
        <v>0</v>
      </c>
      <c r="Q13" s="59">
        <f t="shared" si="5"/>
        <v>0</v>
      </c>
      <c r="R13" s="56"/>
    </row>
    <row r="14" spans="1:18" x14ac:dyDescent="0.35">
      <c r="A14" s="262"/>
      <c r="B14" s="54"/>
      <c r="C14" s="55"/>
      <c r="D14" s="55"/>
      <c r="E14" s="55"/>
      <c r="F14" s="56"/>
      <c r="G14" s="56"/>
      <c r="H14" s="57"/>
      <c r="I14" s="58">
        <v>0.25</v>
      </c>
      <c r="J14" s="59">
        <f t="shared" si="1"/>
        <v>0</v>
      </c>
      <c r="K14" s="59">
        <f t="shared" si="2"/>
        <v>0</v>
      </c>
      <c r="L14" s="59">
        <f t="shared" si="3"/>
        <v>0</v>
      </c>
      <c r="M14" s="60">
        <v>1</v>
      </c>
      <c r="N14" s="59">
        <f t="shared" si="0"/>
        <v>0</v>
      </c>
      <c r="O14" s="61"/>
      <c r="P14" s="59">
        <f t="shared" si="4"/>
        <v>0</v>
      </c>
      <c r="Q14" s="59">
        <f t="shared" si="5"/>
        <v>0</v>
      </c>
      <c r="R14" s="56"/>
    </row>
    <row r="15" spans="1:18" x14ac:dyDescent="0.35">
      <c r="A15" s="262"/>
      <c r="B15" s="54"/>
      <c r="C15" s="55"/>
      <c r="D15" s="55"/>
      <c r="E15" s="55"/>
      <c r="F15" s="56"/>
      <c r="G15" s="56"/>
      <c r="H15" s="57"/>
      <c r="I15" s="58">
        <v>0.25</v>
      </c>
      <c r="J15" s="59">
        <f t="shared" si="1"/>
        <v>0</v>
      </c>
      <c r="K15" s="59">
        <f t="shared" si="2"/>
        <v>0</v>
      </c>
      <c r="L15" s="59">
        <f t="shared" si="3"/>
        <v>0</v>
      </c>
      <c r="M15" s="60">
        <v>1</v>
      </c>
      <c r="N15" s="59">
        <f t="shared" si="0"/>
        <v>0</v>
      </c>
      <c r="O15" s="61"/>
      <c r="P15" s="59">
        <f t="shared" si="4"/>
        <v>0</v>
      </c>
      <c r="Q15" s="59">
        <f t="shared" si="5"/>
        <v>0</v>
      </c>
      <c r="R15" s="56"/>
    </row>
    <row r="16" spans="1:18" x14ac:dyDescent="0.35">
      <c r="A16" s="262"/>
      <c r="B16" s="54"/>
      <c r="C16" s="55"/>
      <c r="D16" s="55"/>
      <c r="E16" s="55"/>
      <c r="F16" s="56"/>
      <c r="G16" s="56"/>
      <c r="H16" s="57"/>
      <c r="I16" s="58">
        <v>0.25</v>
      </c>
      <c r="J16" s="59">
        <f t="shared" si="1"/>
        <v>0</v>
      </c>
      <c r="K16" s="59">
        <f t="shared" si="2"/>
        <v>0</v>
      </c>
      <c r="L16" s="59">
        <f t="shared" si="3"/>
        <v>0</v>
      </c>
      <c r="M16" s="60">
        <v>1</v>
      </c>
      <c r="N16" s="59">
        <f t="shared" si="0"/>
        <v>0</v>
      </c>
      <c r="O16" s="61"/>
      <c r="P16" s="59">
        <f t="shared" si="4"/>
        <v>0</v>
      </c>
      <c r="Q16" s="59">
        <f t="shared" si="5"/>
        <v>0</v>
      </c>
      <c r="R16" s="56"/>
    </row>
    <row r="17" spans="1:20" x14ac:dyDescent="0.35">
      <c r="A17" s="262"/>
      <c r="B17" s="54"/>
      <c r="C17" s="55"/>
      <c r="D17" s="55"/>
      <c r="E17" s="55"/>
      <c r="F17" s="56"/>
      <c r="G17" s="56"/>
      <c r="H17" s="57"/>
      <c r="I17" s="58">
        <v>0.25</v>
      </c>
      <c r="J17" s="59">
        <f t="shared" si="1"/>
        <v>0</v>
      </c>
      <c r="K17" s="59">
        <f t="shared" si="2"/>
        <v>0</v>
      </c>
      <c r="L17" s="59">
        <f t="shared" si="3"/>
        <v>0</v>
      </c>
      <c r="M17" s="60">
        <v>1</v>
      </c>
      <c r="N17" s="59">
        <f t="shared" si="0"/>
        <v>0</v>
      </c>
      <c r="O17" s="61"/>
      <c r="P17" s="59">
        <f t="shared" si="4"/>
        <v>0</v>
      </c>
      <c r="Q17" s="59">
        <f t="shared" si="5"/>
        <v>0</v>
      </c>
      <c r="R17" s="56"/>
    </row>
    <row r="18" spans="1:20" x14ac:dyDescent="0.35">
      <c r="A18" s="262"/>
      <c r="B18" s="54"/>
      <c r="C18" s="55"/>
      <c r="D18" s="55"/>
      <c r="E18" s="55"/>
      <c r="F18" s="56"/>
      <c r="G18" s="56"/>
      <c r="H18" s="57"/>
      <c r="I18" s="58">
        <v>0.25</v>
      </c>
      <c r="J18" s="59">
        <f>G18*H18*(1+I18)</f>
        <v>0</v>
      </c>
      <c r="K18" s="59">
        <f>G18*H18*I18</f>
        <v>0</v>
      </c>
      <c r="L18" s="59">
        <f>J18-K18</f>
        <v>0</v>
      </c>
      <c r="M18" s="60">
        <v>1</v>
      </c>
      <c r="N18" s="59">
        <f t="shared" si="0"/>
        <v>0</v>
      </c>
      <c r="O18" s="61"/>
      <c r="P18" s="59">
        <f t="shared" si="4"/>
        <v>0</v>
      </c>
      <c r="Q18" s="59">
        <f t="shared" si="5"/>
        <v>0</v>
      </c>
      <c r="R18" s="56"/>
      <c r="T18" s="25" t="s">
        <v>1</v>
      </c>
    </row>
    <row r="19" spans="1:20" x14ac:dyDescent="0.35">
      <c r="A19" s="262"/>
      <c r="B19" s="54"/>
      <c r="C19" s="55"/>
      <c r="D19" s="55"/>
      <c r="E19" s="55"/>
      <c r="F19" s="56"/>
      <c r="G19" s="56"/>
      <c r="H19" s="57"/>
      <c r="I19" s="58">
        <v>0.25</v>
      </c>
      <c r="J19" s="59">
        <f>G19*H19*(1+I19)</f>
        <v>0</v>
      </c>
      <c r="K19" s="59">
        <f>G19*H19*I19</f>
        <v>0</v>
      </c>
      <c r="L19" s="59">
        <f>J19-K19</f>
        <v>0</v>
      </c>
      <c r="M19" s="60">
        <v>1</v>
      </c>
      <c r="N19" s="59">
        <f t="shared" si="0"/>
        <v>0</v>
      </c>
      <c r="O19" s="61"/>
      <c r="P19" s="59">
        <f>(N19*O19)</f>
        <v>0</v>
      </c>
      <c r="Q19" s="59">
        <f t="shared" si="5"/>
        <v>0</v>
      </c>
      <c r="R19" s="56"/>
      <c r="T19" s="25" t="s">
        <v>2</v>
      </c>
    </row>
    <row r="20" spans="1:20" x14ac:dyDescent="0.35">
      <c r="A20" s="262"/>
      <c r="B20" s="54"/>
      <c r="C20" s="55"/>
      <c r="D20" s="55"/>
      <c r="E20" s="55"/>
      <c r="F20" s="56"/>
      <c r="G20" s="56"/>
      <c r="H20" s="57"/>
      <c r="I20" s="58">
        <v>0.25</v>
      </c>
      <c r="J20" s="59">
        <f>G20*H20*(1+I20)</f>
        <v>0</v>
      </c>
      <c r="K20" s="59">
        <f>G20*H20*I20</f>
        <v>0</v>
      </c>
      <c r="L20" s="59">
        <f>J20-K20</f>
        <v>0</v>
      </c>
      <c r="M20" s="60">
        <v>1</v>
      </c>
      <c r="N20" s="59">
        <f t="shared" si="0"/>
        <v>0</v>
      </c>
      <c r="O20" s="61"/>
      <c r="P20" s="59">
        <f>(N20*O20)</f>
        <v>0</v>
      </c>
      <c r="Q20" s="59">
        <f t="shared" si="5"/>
        <v>0</v>
      </c>
      <c r="R20" s="56"/>
      <c r="T20" s="25" t="s">
        <v>0</v>
      </c>
    </row>
    <row r="21" spans="1:20" x14ac:dyDescent="0.35">
      <c r="A21" s="262"/>
      <c r="B21" s="54"/>
      <c r="C21" s="55"/>
      <c r="D21" s="55"/>
      <c r="E21" s="55"/>
      <c r="F21" s="56"/>
      <c r="G21" s="56"/>
      <c r="H21" s="57"/>
      <c r="I21" s="58">
        <v>0.25</v>
      </c>
      <c r="J21" s="59">
        <f>G21*H21*(1+I21)</f>
        <v>0</v>
      </c>
      <c r="K21" s="59">
        <f>G21*H21*I21</f>
        <v>0</v>
      </c>
      <c r="L21" s="59">
        <f>J21-K21</f>
        <v>0</v>
      </c>
      <c r="M21" s="60">
        <v>1</v>
      </c>
      <c r="N21" s="59">
        <f t="shared" si="0"/>
        <v>0</v>
      </c>
      <c r="O21" s="61"/>
      <c r="P21" s="59">
        <f>(N21*O21)</f>
        <v>0</v>
      </c>
      <c r="Q21" s="59">
        <f t="shared" si="5"/>
        <v>0</v>
      </c>
      <c r="R21" s="56"/>
      <c r="T21" s="25" t="s">
        <v>3</v>
      </c>
    </row>
    <row r="22" spans="1:20" ht="18" customHeight="1" x14ac:dyDescent="0.35">
      <c r="A22" s="263"/>
      <c r="B22" s="64"/>
      <c r="C22" s="65"/>
      <c r="D22" s="65"/>
      <c r="E22" s="65"/>
      <c r="F22" s="65"/>
      <c r="G22" s="65"/>
      <c r="H22" s="66" t="s">
        <v>97</v>
      </c>
      <c r="I22" s="62"/>
      <c r="J22" s="63">
        <f>SUM(J7:J21)</f>
        <v>0</v>
      </c>
      <c r="K22" s="63">
        <f>SUM(K7:K21)</f>
        <v>0</v>
      </c>
      <c r="L22" s="63">
        <f>SUM(L7:L21)</f>
        <v>0</v>
      </c>
      <c r="M22" s="62"/>
      <c r="N22" s="63">
        <f>SUM(N7:N21)</f>
        <v>0</v>
      </c>
      <c r="O22" s="62"/>
      <c r="P22" s="63">
        <f>SUM(P7:P21)</f>
        <v>0</v>
      </c>
      <c r="Q22" s="63">
        <f>SUM(Q7:Q21)</f>
        <v>0</v>
      </c>
      <c r="R22" s="62"/>
    </row>
    <row r="23" spans="1:20" x14ac:dyDescent="0.35">
      <c r="B23" s="33"/>
    </row>
    <row r="24" spans="1:20" x14ac:dyDescent="0.35">
      <c r="B24" s="33"/>
    </row>
    <row r="25" spans="1:20" x14ac:dyDescent="0.35">
      <c r="B25" s="33"/>
    </row>
    <row r="26" spans="1:20" x14ac:dyDescent="0.35">
      <c r="A26" s="25"/>
      <c r="B26" s="33"/>
      <c r="C26" s="152" t="s">
        <v>144</v>
      </c>
      <c r="D26" s="153"/>
    </row>
    <row r="27" spans="1:20" x14ac:dyDescent="0.35">
      <c r="A27" s="25"/>
      <c r="B27" s="33"/>
    </row>
    <row r="28" spans="1:20" x14ac:dyDescent="0.35">
      <c r="A28" s="25"/>
      <c r="B28" s="33"/>
    </row>
    <row r="29" spans="1:20" x14ac:dyDescent="0.35">
      <c r="A29" s="25"/>
      <c r="B29" s="33"/>
      <c r="C29" s="152" t="s">
        <v>145</v>
      </c>
      <c r="D29" s="154"/>
      <c r="E29" s="154"/>
    </row>
    <row r="30" spans="1:20" x14ac:dyDescent="0.35">
      <c r="A30" s="25"/>
      <c r="B30" s="33"/>
    </row>
    <row r="31" spans="1:20" x14ac:dyDescent="0.35">
      <c r="A31" s="25"/>
      <c r="B31" s="33"/>
      <c r="F31" s="25" t="s">
        <v>26</v>
      </c>
    </row>
    <row r="32" spans="1:20" x14ac:dyDescent="0.35">
      <c r="A32" s="25"/>
      <c r="B32" s="33"/>
      <c r="C32" s="152" t="s">
        <v>147</v>
      </c>
      <c r="D32" s="154"/>
      <c r="E32" s="154"/>
    </row>
  </sheetData>
  <dataConsolidate link="1"/>
  <mergeCells count="4">
    <mergeCell ref="H5:R5"/>
    <mergeCell ref="B2:H2"/>
    <mergeCell ref="B3:H3"/>
    <mergeCell ref="A7:A22"/>
  </mergeCells>
  <phoneticPr fontId="0" type="noConversion"/>
  <dataValidations count="1">
    <dataValidation type="list" allowBlank="1" showInputMessage="1" showErrorMessage="1" sqref="B22" xr:uid="{00000000-0002-0000-0200-000000000000}">
      <formula1>strosek</formula1>
    </dataValidation>
  </dataValidations>
  <printOptions headings="1"/>
  <pageMargins left="0.19685039370078741" right="0.19685039370078741" top="0.19685039370078741" bottom="0.19685039370078741" header="0.19685039370078741" footer="0.19685039370078741"/>
  <pageSetup paperSize="9" scale="47" fitToHeight="0"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6000000}">
          <x14:formula1>
            <xm:f>RM!$B$4:$B$7</xm:f>
          </x14:formula1>
          <xm:sqref>I7:I21</xm:sqref>
        </x14:dataValidation>
        <x14:dataValidation type="list" allowBlank="1" showInputMessage="1" showErrorMessage="1" xr:uid="{00000000-0002-0000-0200-000007000000}">
          <x14:formula1>
            <xm:f>RM!$B$8:$B$9</xm:f>
          </x14:formula1>
          <xm:sqref>M7:M21</xm:sqref>
        </x14:dataValidation>
        <x14:dataValidation type="list" allowBlank="1" showInputMessage="1" showErrorMessage="1" xr:uid="{00000000-0002-0000-0200-000009000000}">
          <x14:formula1>
            <xm:f>RM!$B$1:$B$3</xm:f>
          </x14:formula1>
          <xm:sqref>O7:O21</xm:sqref>
        </x14:dataValidation>
        <x14:dataValidation type="list" allowBlank="1" showInputMessage="1" showErrorMessage="1" xr:uid="{00000000-0002-0000-0200-000008000000}">
          <x14:formula1>
            <xm:f>RM!$B$13:$B$20</xm:f>
          </x14:formula1>
          <xm:sqref>B8:B21</xm:sqref>
        </x14:dataValidation>
        <x14:dataValidation type="list" allowBlank="1" showInputMessage="1" showErrorMessage="1" xr:uid="{32951EDF-B6F7-4A1E-A391-880CDD23C459}">
          <x14:formula1>
            <xm:f>RM!$B$13:$B$16</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6"/>
  <sheetViews>
    <sheetView topLeftCell="A3" zoomScaleNormal="100" workbookViewId="0">
      <selection activeCell="E7" sqref="E7:F7"/>
    </sheetView>
  </sheetViews>
  <sheetFormatPr defaultColWidth="8.86328125" defaultRowHeight="12.75" x14ac:dyDescent="0.35"/>
  <cols>
    <col min="1" max="1" width="13.33203125" style="47" customWidth="1"/>
    <col min="2" max="3" width="18.73046875" style="25" customWidth="1"/>
    <col min="4" max="4" width="8.265625" style="25" bestFit="1" customWidth="1"/>
    <col min="5" max="5" width="8.59765625" style="25" bestFit="1" customWidth="1"/>
    <col min="6" max="6" width="15.265625" style="25" customWidth="1"/>
    <col min="7" max="7" width="12.73046875" style="25" customWidth="1"/>
    <col min="8" max="8" width="10" style="25" customWidth="1"/>
    <col min="9" max="9" width="11.265625" style="25" bestFit="1" customWidth="1"/>
    <col min="10" max="10" width="14" style="48" customWidth="1"/>
    <col min="11" max="11" width="16.73046875" style="25" customWidth="1"/>
    <col min="12" max="12" width="12.59765625" style="25" customWidth="1"/>
    <col min="13" max="13" width="25.265625" style="25" customWidth="1"/>
    <col min="14" max="14" width="8.86328125" style="25"/>
    <col min="15" max="15" width="8.86328125" style="25" hidden="1" customWidth="1"/>
    <col min="16" max="16384" width="8.86328125" style="25"/>
  </cols>
  <sheetData>
    <row r="1" spans="1:15" ht="13.15" thickBot="1" x14ac:dyDescent="0.4">
      <c r="A1" s="168" t="s">
        <v>176</v>
      </c>
      <c r="B1" s="167"/>
      <c r="C1" s="167"/>
      <c r="D1" s="167"/>
      <c r="E1" s="167"/>
    </row>
    <row r="2" spans="1:15" x14ac:dyDescent="0.35">
      <c r="A2" s="91" t="s">
        <v>12</v>
      </c>
      <c r="B2" s="256"/>
      <c r="C2" s="256"/>
      <c r="D2" s="256"/>
      <c r="E2" s="256"/>
      <c r="F2" s="257"/>
    </row>
    <row r="3" spans="1:15" x14ac:dyDescent="0.35">
      <c r="A3" s="92" t="s">
        <v>13</v>
      </c>
      <c r="B3" s="258"/>
      <c r="C3" s="259"/>
      <c r="D3" s="259"/>
      <c r="E3" s="259"/>
      <c r="F3" s="260"/>
    </row>
    <row r="5" spans="1:15" ht="26.45" customHeight="1" x14ac:dyDescent="0.35">
      <c r="A5" s="172" t="s">
        <v>80</v>
      </c>
      <c r="B5" s="173"/>
      <c r="C5" s="173"/>
      <c r="D5" s="173"/>
      <c r="E5" s="174"/>
      <c r="F5" s="254" t="s">
        <v>174</v>
      </c>
      <c r="G5" s="254"/>
      <c r="H5" s="254"/>
      <c r="I5" s="254"/>
      <c r="J5" s="254"/>
      <c r="K5" s="254"/>
      <c r="L5" s="254"/>
      <c r="M5" s="255"/>
    </row>
    <row r="6" spans="1:15" s="98" customFormat="1" ht="38.25" x14ac:dyDescent="0.35">
      <c r="A6" s="49" t="s">
        <v>10</v>
      </c>
      <c r="B6" s="96" t="s">
        <v>28</v>
      </c>
      <c r="C6" s="50" t="s">
        <v>160</v>
      </c>
      <c r="D6" s="96" t="s">
        <v>18</v>
      </c>
      <c r="E6" s="96" t="s">
        <v>19</v>
      </c>
      <c r="F6" s="50" t="s">
        <v>161</v>
      </c>
      <c r="G6" s="51" t="s">
        <v>162</v>
      </c>
      <c r="H6" s="51" t="s">
        <v>24</v>
      </c>
      <c r="I6" s="51" t="s">
        <v>6</v>
      </c>
      <c r="J6" s="52" t="s">
        <v>25</v>
      </c>
      <c r="K6" s="51" t="s">
        <v>100</v>
      </c>
      <c r="L6" s="51" t="s">
        <v>23</v>
      </c>
      <c r="M6" s="97" t="s">
        <v>27</v>
      </c>
    </row>
    <row r="7" spans="1:15" ht="12.75" customHeight="1" x14ac:dyDescent="0.35">
      <c r="A7" s="261" t="s">
        <v>92</v>
      </c>
      <c r="B7" s="54" t="s">
        <v>29</v>
      </c>
      <c r="C7" s="55"/>
      <c r="D7" s="56"/>
      <c r="E7" s="56"/>
      <c r="F7" s="57"/>
      <c r="G7" s="59">
        <f>E7*F7</f>
        <v>0</v>
      </c>
      <c r="H7" s="60">
        <v>1</v>
      </c>
      <c r="I7" s="59">
        <f t="shared" ref="I7:I16" si="0">H7*G7</f>
        <v>0</v>
      </c>
      <c r="J7" s="61">
        <v>1</v>
      </c>
      <c r="K7" s="59">
        <f>(I7*J7)</f>
        <v>0</v>
      </c>
      <c r="L7" s="59">
        <f t="shared" ref="L7:L16" si="1">G7-K7</f>
        <v>0</v>
      </c>
      <c r="M7" s="56"/>
    </row>
    <row r="8" spans="1:15" x14ac:dyDescent="0.35">
      <c r="A8" s="262"/>
      <c r="B8" s="54"/>
      <c r="C8" s="55"/>
      <c r="D8" s="56"/>
      <c r="E8" s="56"/>
      <c r="F8" s="57"/>
      <c r="G8" s="59">
        <f t="shared" ref="G8:G16" si="2">E8*F8</f>
        <v>0</v>
      </c>
      <c r="H8" s="60">
        <v>1</v>
      </c>
      <c r="I8" s="59">
        <f t="shared" si="0"/>
        <v>0</v>
      </c>
      <c r="J8" s="61"/>
      <c r="K8" s="59">
        <f t="shared" ref="K8:K12" si="3">(I8*J8)</f>
        <v>0</v>
      </c>
      <c r="L8" s="59">
        <f t="shared" si="1"/>
        <v>0</v>
      </c>
      <c r="M8" s="56"/>
    </row>
    <row r="9" spans="1:15" x14ac:dyDescent="0.35">
      <c r="A9" s="262"/>
      <c r="B9" s="54"/>
      <c r="C9" s="55"/>
      <c r="D9" s="56"/>
      <c r="E9" s="56"/>
      <c r="F9" s="57"/>
      <c r="G9" s="59">
        <f t="shared" si="2"/>
        <v>0</v>
      </c>
      <c r="H9" s="60">
        <v>1</v>
      </c>
      <c r="I9" s="59">
        <f t="shared" si="0"/>
        <v>0</v>
      </c>
      <c r="J9" s="61"/>
      <c r="K9" s="59">
        <f t="shared" si="3"/>
        <v>0</v>
      </c>
      <c r="L9" s="59">
        <f t="shared" si="1"/>
        <v>0</v>
      </c>
      <c r="M9" s="56"/>
    </row>
    <row r="10" spans="1:15" x14ac:dyDescent="0.35">
      <c r="A10" s="262"/>
      <c r="B10" s="54"/>
      <c r="C10" s="55"/>
      <c r="D10" s="56"/>
      <c r="E10" s="56"/>
      <c r="F10" s="57"/>
      <c r="G10" s="59">
        <f t="shared" si="2"/>
        <v>0</v>
      </c>
      <c r="H10" s="60">
        <v>1</v>
      </c>
      <c r="I10" s="59">
        <f t="shared" si="0"/>
        <v>0</v>
      </c>
      <c r="J10" s="61"/>
      <c r="K10" s="59">
        <f t="shared" si="3"/>
        <v>0</v>
      </c>
      <c r="L10" s="59">
        <f t="shared" si="1"/>
        <v>0</v>
      </c>
      <c r="M10" s="56"/>
    </row>
    <row r="11" spans="1:15" x14ac:dyDescent="0.35">
      <c r="A11" s="262"/>
      <c r="B11" s="54"/>
      <c r="C11" s="55"/>
      <c r="D11" s="56"/>
      <c r="E11" s="56"/>
      <c r="F11" s="57"/>
      <c r="G11" s="59">
        <f t="shared" si="2"/>
        <v>0</v>
      </c>
      <c r="H11" s="60">
        <v>1</v>
      </c>
      <c r="I11" s="59">
        <f t="shared" si="0"/>
        <v>0</v>
      </c>
      <c r="J11" s="61"/>
      <c r="K11" s="59">
        <f>(I11*J11)</f>
        <v>0</v>
      </c>
      <c r="L11" s="59">
        <f t="shared" si="1"/>
        <v>0</v>
      </c>
      <c r="M11" s="56"/>
    </row>
    <row r="12" spans="1:15" x14ac:dyDescent="0.35">
      <c r="A12" s="262"/>
      <c r="B12" s="54"/>
      <c r="C12" s="55"/>
      <c r="D12" s="56"/>
      <c r="E12" s="56"/>
      <c r="F12" s="57"/>
      <c r="G12" s="59">
        <f t="shared" si="2"/>
        <v>0</v>
      </c>
      <c r="H12" s="60">
        <v>1</v>
      </c>
      <c r="I12" s="59">
        <f t="shared" si="0"/>
        <v>0</v>
      </c>
      <c r="J12" s="61"/>
      <c r="K12" s="59">
        <f t="shared" si="3"/>
        <v>0</v>
      </c>
      <c r="L12" s="59">
        <f t="shared" si="1"/>
        <v>0</v>
      </c>
      <c r="M12" s="56"/>
    </row>
    <row r="13" spans="1:15" x14ac:dyDescent="0.35">
      <c r="A13" s="262"/>
      <c r="B13" s="54"/>
      <c r="C13" s="55"/>
      <c r="D13" s="56"/>
      <c r="E13" s="56"/>
      <c r="F13" s="57"/>
      <c r="G13" s="59">
        <f t="shared" si="2"/>
        <v>0</v>
      </c>
      <c r="H13" s="60">
        <v>1</v>
      </c>
      <c r="I13" s="59">
        <f t="shared" si="0"/>
        <v>0</v>
      </c>
      <c r="J13" s="61"/>
      <c r="K13" s="59">
        <f>(I13*J13)</f>
        <v>0</v>
      </c>
      <c r="L13" s="59">
        <f t="shared" si="1"/>
        <v>0</v>
      </c>
      <c r="M13" s="56"/>
      <c r="O13" s="25" t="s">
        <v>1</v>
      </c>
    </row>
    <row r="14" spans="1:15" x14ac:dyDescent="0.35">
      <c r="A14" s="262"/>
      <c r="B14" s="54"/>
      <c r="C14" s="55"/>
      <c r="D14" s="56"/>
      <c r="E14" s="56"/>
      <c r="F14" s="57"/>
      <c r="G14" s="59">
        <f t="shared" si="2"/>
        <v>0</v>
      </c>
      <c r="H14" s="60">
        <v>1</v>
      </c>
      <c r="I14" s="59">
        <f t="shared" si="0"/>
        <v>0</v>
      </c>
      <c r="J14" s="61"/>
      <c r="K14" s="59">
        <f>(I14*J14)</f>
        <v>0</v>
      </c>
      <c r="L14" s="59">
        <f t="shared" si="1"/>
        <v>0</v>
      </c>
      <c r="M14" s="56"/>
      <c r="O14" s="25" t="s">
        <v>2</v>
      </c>
    </row>
    <row r="15" spans="1:15" x14ac:dyDescent="0.35">
      <c r="A15" s="262"/>
      <c r="B15" s="54"/>
      <c r="C15" s="55"/>
      <c r="D15" s="56"/>
      <c r="E15" s="56"/>
      <c r="F15" s="57"/>
      <c r="G15" s="59">
        <f t="shared" si="2"/>
        <v>0</v>
      </c>
      <c r="H15" s="60">
        <v>1</v>
      </c>
      <c r="I15" s="59">
        <f t="shared" si="0"/>
        <v>0</v>
      </c>
      <c r="J15" s="61"/>
      <c r="K15" s="59">
        <f>(I15*J15)</f>
        <v>0</v>
      </c>
      <c r="L15" s="59">
        <f t="shared" si="1"/>
        <v>0</v>
      </c>
      <c r="M15" s="56"/>
      <c r="O15" s="25" t="s">
        <v>0</v>
      </c>
    </row>
    <row r="16" spans="1:15" x14ac:dyDescent="0.35">
      <c r="A16" s="262"/>
      <c r="B16" s="54"/>
      <c r="C16" s="55"/>
      <c r="D16" s="56"/>
      <c r="E16" s="56"/>
      <c r="F16" s="57"/>
      <c r="G16" s="59">
        <f t="shared" si="2"/>
        <v>0</v>
      </c>
      <c r="H16" s="60">
        <v>1</v>
      </c>
      <c r="I16" s="59">
        <f t="shared" si="0"/>
        <v>0</v>
      </c>
      <c r="J16" s="61"/>
      <c r="K16" s="59">
        <f>(I16*J16)</f>
        <v>0</v>
      </c>
      <c r="L16" s="59">
        <f t="shared" si="1"/>
        <v>0</v>
      </c>
      <c r="M16" s="56"/>
      <c r="O16" s="25" t="s">
        <v>3</v>
      </c>
    </row>
    <row r="17" spans="1:13" ht="18" customHeight="1" x14ac:dyDescent="0.35">
      <c r="A17" s="263"/>
      <c r="B17" s="64"/>
      <c r="C17" s="65"/>
      <c r="D17" s="65"/>
      <c r="E17" s="65"/>
      <c r="F17" s="66" t="s">
        <v>98</v>
      </c>
      <c r="G17" s="63">
        <f>SUM(G7:G16)</f>
        <v>0</v>
      </c>
      <c r="H17" s="62"/>
      <c r="I17" s="63">
        <f>SUM(I7:I16)</f>
        <v>0</v>
      </c>
      <c r="J17" s="62"/>
      <c r="K17" s="63">
        <f>SUM(K7:K16)</f>
        <v>0</v>
      </c>
      <c r="L17" s="63">
        <f>SUM(L7:L16)</f>
        <v>0</v>
      </c>
      <c r="M17" s="62"/>
    </row>
    <row r="18" spans="1:13" x14ac:dyDescent="0.35">
      <c r="C18" s="33"/>
    </row>
    <row r="19" spans="1:13" x14ac:dyDescent="0.35">
      <c r="C19" s="33"/>
    </row>
    <row r="20" spans="1:13" x14ac:dyDescent="0.35">
      <c r="C20" s="33"/>
      <c r="D20" s="152" t="s">
        <v>144</v>
      </c>
      <c r="E20" s="153"/>
    </row>
    <row r="21" spans="1:13" x14ac:dyDescent="0.35">
      <c r="B21" s="152"/>
      <c r="C21" s="33"/>
    </row>
    <row r="22" spans="1:13" x14ac:dyDescent="0.35">
      <c r="C22" s="33"/>
    </row>
    <row r="23" spans="1:13" x14ac:dyDescent="0.35">
      <c r="C23" s="33"/>
      <c r="D23" s="152" t="s">
        <v>145</v>
      </c>
      <c r="E23" s="154"/>
      <c r="F23" s="154"/>
    </row>
    <row r="24" spans="1:13" x14ac:dyDescent="0.35">
      <c r="C24" s="33"/>
    </row>
    <row r="25" spans="1:13" x14ac:dyDescent="0.35">
      <c r="C25" s="33"/>
      <c r="G25" s="25" t="s">
        <v>26</v>
      </c>
    </row>
    <row r="26" spans="1:13" x14ac:dyDescent="0.35">
      <c r="C26" s="33"/>
      <c r="D26" s="152" t="s">
        <v>147</v>
      </c>
      <c r="E26" s="154"/>
      <c r="F26" s="154"/>
    </row>
  </sheetData>
  <dataConsolidate/>
  <mergeCells count="4">
    <mergeCell ref="A7:A17"/>
    <mergeCell ref="B2:F2"/>
    <mergeCell ref="B3:F3"/>
    <mergeCell ref="F5:M5"/>
  </mergeCells>
  <dataValidations count="1">
    <dataValidation type="list" allowBlank="1" showInputMessage="1" showErrorMessage="1" sqref="B17" xr:uid="{00000000-0002-0000-0300-000000000000}">
      <formula1>strosek</formula1>
    </dataValidation>
  </dataValidations>
  <pageMargins left="0.19685039370078741" right="0.19685039370078741" top="0.19685039370078741" bottom="0.19685039370078741" header="0.19685039370078741" footer="0.19685039370078741"/>
  <pageSetup paperSize="9" scale="4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RM!$B$11:$B$12</xm:f>
          </x14:formula1>
          <xm:sqref>B7:B16</xm:sqref>
        </x14:dataValidation>
        <x14:dataValidation type="list" allowBlank="1" showInputMessage="1" showErrorMessage="1" xr:uid="{00000000-0002-0000-0300-000008000000}">
          <x14:formula1>
            <xm:f>RM!$B$8:$B$9</xm:f>
          </x14:formula1>
          <xm:sqref>H7:H16</xm:sqref>
        </x14:dataValidation>
        <x14:dataValidation type="list" allowBlank="1" showInputMessage="1" showErrorMessage="1" xr:uid="{00000000-0002-0000-0300-000009000000}">
          <x14:formula1>
            <xm:f>RM!$B$1:$B$3</xm:f>
          </x14:formula1>
          <xm:sqref>J7:J16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2"/>
  <sheetViews>
    <sheetView workbookViewId="0">
      <selection activeCell="F7" sqref="F7:G7"/>
    </sheetView>
  </sheetViews>
  <sheetFormatPr defaultColWidth="8.86328125" defaultRowHeight="12.75" x14ac:dyDescent="0.35"/>
  <cols>
    <col min="1" max="1" width="12.9296875" style="47" customWidth="1"/>
    <col min="2" max="4" width="18.73046875" style="25" customWidth="1"/>
    <col min="5" max="5" width="8.265625" style="25" bestFit="1" customWidth="1"/>
    <col min="6" max="6" width="8.59765625" style="25" bestFit="1" customWidth="1"/>
    <col min="7" max="7" width="15.265625" style="25" customWidth="1"/>
    <col min="8" max="8" width="7" style="25" customWidth="1"/>
    <col min="9" max="11" width="12.73046875" style="25" customWidth="1"/>
    <col min="12" max="12" width="10" style="25" customWidth="1"/>
    <col min="13" max="13" width="11.265625" style="25" bestFit="1" customWidth="1"/>
    <col min="14" max="14" width="14" style="48" customWidth="1"/>
    <col min="15" max="15" width="16.73046875" style="25" customWidth="1"/>
    <col min="16" max="16" width="12.59765625" style="25" customWidth="1"/>
    <col min="17" max="17" width="25.265625" style="25" customWidth="1"/>
    <col min="18" max="18" width="8.86328125" style="25"/>
    <col min="19" max="19" width="8.86328125" style="25" hidden="1" customWidth="1"/>
    <col min="20" max="16384" width="8.86328125" style="25"/>
  </cols>
  <sheetData>
    <row r="1" spans="1:19" ht="13.15" thickBot="1" x14ac:dyDescent="0.4">
      <c r="A1" s="168" t="s">
        <v>175</v>
      </c>
      <c r="B1" s="167"/>
    </row>
    <row r="2" spans="1:19" x14ac:dyDescent="0.35">
      <c r="A2" s="91" t="s">
        <v>12</v>
      </c>
      <c r="B2" s="256"/>
      <c r="C2" s="256"/>
      <c r="D2" s="256"/>
      <c r="E2" s="256"/>
      <c r="F2" s="256"/>
      <c r="G2" s="257"/>
    </row>
    <row r="3" spans="1:19" x14ac:dyDescent="0.35">
      <c r="A3" s="92" t="s">
        <v>13</v>
      </c>
      <c r="B3" s="259"/>
      <c r="C3" s="259"/>
      <c r="D3" s="259"/>
      <c r="E3" s="259"/>
      <c r="F3" s="259"/>
      <c r="G3" s="260"/>
    </row>
    <row r="5" spans="1:19" ht="26.45" customHeight="1" x14ac:dyDescent="0.35">
      <c r="A5" s="172" t="s">
        <v>81</v>
      </c>
      <c r="B5" s="173"/>
      <c r="C5" s="173"/>
      <c r="D5" s="173"/>
      <c r="E5" s="173"/>
      <c r="F5" s="174"/>
      <c r="G5" s="254" t="s">
        <v>156</v>
      </c>
      <c r="H5" s="254"/>
      <c r="I5" s="254"/>
      <c r="J5" s="254"/>
      <c r="K5" s="254"/>
      <c r="L5" s="254"/>
      <c r="M5" s="254"/>
      <c r="N5" s="254"/>
      <c r="O5" s="254"/>
      <c r="P5" s="254"/>
      <c r="Q5" s="255"/>
    </row>
    <row r="6" spans="1:19" s="98" customFormat="1" ht="38.25" x14ac:dyDescent="0.35">
      <c r="A6" s="49" t="s">
        <v>10</v>
      </c>
      <c r="B6" s="50" t="s">
        <v>14</v>
      </c>
      <c r="C6" s="50" t="s">
        <v>15</v>
      </c>
      <c r="D6" s="50" t="s">
        <v>16</v>
      </c>
      <c r="E6" s="96" t="s">
        <v>18</v>
      </c>
      <c r="F6" s="96" t="s">
        <v>19</v>
      </c>
      <c r="G6" s="50" t="s">
        <v>20</v>
      </c>
      <c r="H6" s="50" t="s">
        <v>4</v>
      </c>
      <c r="I6" s="51" t="s">
        <v>21</v>
      </c>
      <c r="J6" s="51" t="s">
        <v>22</v>
      </c>
      <c r="K6" s="51" t="s">
        <v>17</v>
      </c>
      <c r="L6" s="51" t="s">
        <v>24</v>
      </c>
      <c r="M6" s="51" t="s">
        <v>6</v>
      </c>
      <c r="N6" s="52" t="s">
        <v>25</v>
      </c>
      <c r="O6" s="51" t="s">
        <v>100</v>
      </c>
      <c r="P6" s="51" t="s">
        <v>23</v>
      </c>
      <c r="Q6" s="97" t="s">
        <v>27</v>
      </c>
    </row>
    <row r="7" spans="1:19" x14ac:dyDescent="0.35">
      <c r="A7" s="264" t="s">
        <v>38</v>
      </c>
      <c r="B7" s="55"/>
      <c r="C7" s="55"/>
      <c r="D7" s="55"/>
      <c r="E7" s="56"/>
      <c r="F7" s="56"/>
      <c r="G7" s="57"/>
      <c r="H7" s="58">
        <v>0.25</v>
      </c>
      <c r="I7" s="59">
        <f>F7*G7*(1+H7)</f>
        <v>0</v>
      </c>
      <c r="J7" s="59">
        <f>F7*G7*H7</f>
        <v>0</v>
      </c>
      <c r="K7" s="59">
        <f>I7-J7</f>
        <v>0</v>
      </c>
      <c r="L7" s="60">
        <v>1</v>
      </c>
      <c r="M7" s="59">
        <f>L7*I7</f>
        <v>0</v>
      </c>
      <c r="N7" s="61">
        <v>1</v>
      </c>
      <c r="O7" s="59">
        <f>(M7*N7)</f>
        <v>0</v>
      </c>
      <c r="P7" s="59">
        <f>I7-O7</f>
        <v>0</v>
      </c>
      <c r="Q7" s="56"/>
    </row>
    <row r="8" spans="1:19" x14ac:dyDescent="0.35">
      <c r="A8" s="264"/>
      <c r="B8" s="55"/>
      <c r="C8" s="55"/>
      <c r="D8" s="55"/>
      <c r="E8" s="56"/>
      <c r="F8" s="56"/>
      <c r="G8" s="57"/>
      <c r="H8" s="58">
        <v>0.25</v>
      </c>
      <c r="I8" s="59">
        <f>F8*G8*(1+H8)</f>
        <v>0</v>
      </c>
      <c r="J8" s="59">
        <f>F8*G8*H8</f>
        <v>0</v>
      </c>
      <c r="K8" s="59">
        <f>I8-J8</f>
        <v>0</v>
      </c>
      <c r="L8" s="60">
        <v>1</v>
      </c>
      <c r="M8" s="59">
        <f t="shared" ref="M8:M11" si="0">L8*I8</f>
        <v>0</v>
      </c>
      <c r="N8" s="61">
        <v>0.5</v>
      </c>
      <c r="O8" s="59">
        <f>(M8*N8)</f>
        <v>0</v>
      </c>
      <c r="P8" s="59">
        <f>I8-O8</f>
        <v>0</v>
      </c>
      <c r="Q8" s="56"/>
      <c r="S8" s="25" t="s">
        <v>1</v>
      </c>
    </row>
    <row r="9" spans="1:19" x14ac:dyDescent="0.35">
      <c r="A9" s="264"/>
      <c r="B9" s="55"/>
      <c r="C9" s="55"/>
      <c r="D9" s="55"/>
      <c r="E9" s="56"/>
      <c r="F9" s="56"/>
      <c r="G9" s="57"/>
      <c r="H9" s="58">
        <v>0.25</v>
      </c>
      <c r="I9" s="59">
        <f>F9*G9*(1+H9)</f>
        <v>0</v>
      </c>
      <c r="J9" s="59">
        <f>F9*G9*H9</f>
        <v>0</v>
      </c>
      <c r="K9" s="59">
        <f>I9-J9</f>
        <v>0</v>
      </c>
      <c r="L9" s="60">
        <v>1</v>
      </c>
      <c r="M9" s="59">
        <f t="shared" si="0"/>
        <v>0</v>
      </c>
      <c r="N9" s="61"/>
      <c r="O9" s="59">
        <f>(M9*N9)</f>
        <v>0</v>
      </c>
      <c r="P9" s="59">
        <f>I9-O9</f>
        <v>0</v>
      </c>
      <c r="Q9" s="56"/>
      <c r="S9" s="25" t="s">
        <v>2</v>
      </c>
    </row>
    <row r="10" spans="1:19" x14ac:dyDescent="0.35">
      <c r="A10" s="264"/>
      <c r="B10" s="55"/>
      <c r="C10" s="55"/>
      <c r="D10" s="55"/>
      <c r="E10" s="56"/>
      <c r="F10" s="56"/>
      <c r="G10" s="57"/>
      <c r="H10" s="58">
        <v>0.25</v>
      </c>
      <c r="I10" s="59">
        <f>F10*G10*(1+H10)</f>
        <v>0</v>
      </c>
      <c r="J10" s="59">
        <f>F10*G10*H10</f>
        <v>0</v>
      </c>
      <c r="K10" s="59">
        <f>I10-J10</f>
        <v>0</v>
      </c>
      <c r="L10" s="60">
        <v>1</v>
      </c>
      <c r="M10" s="59">
        <f t="shared" si="0"/>
        <v>0</v>
      </c>
      <c r="N10" s="61"/>
      <c r="O10" s="59">
        <f>(M10*N10)</f>
        <v>0</v>
      </c>
      <c r="P10" s="59">
        <f>I10-O10</f>
        <v>0</v>
      </c>
      <c r="Q10" s="56"/>
      <c r="S10" s="25" t="s">
        <v>0</v>
      </c>
    </row>
    <row r="11" spans="1:19" x14ac:dyDescent="0.35">
      <c r="A11" s="264"/>
      <c r="B11" s="55"/>
      <c r="C11" s="55"/>
      <c r="D11" s="55"/>
      <c r="E11" s="56"/>
      <c r="F11" s="56"/>
      <c r="G11" s="57"/>
      <c r="H11" s="58">
        <v>0.25</v>
      </c>
      <c r="I11" s="59">
        <f>F11*G11*(1+H11)</f>
        <v>0</v>
      </c>
      <c r="J11" s="59">
        <f>F11*G11*H11</f>
        <v>0</v>
      </c>
      <c r="K11" s="59">
        <f>I11-J11</f>
        <v>0</v>
      </c>
      <c r="L11" s="60">
        <v>1</v>
      </c>
      <c r="M11" s="59">
        <f t="shared" si="0"/>
        <v>0</v>
      </c>
      <c r="N11" s="61"/>
      <c r="O11" s="59">
        <f>(M11*N11)</f>
        <v>0</v>
      </c>
      <c r="P11" s="59">
        <f>I11-O11</f>
        <v>0</v>
      </c>
      <c r="Q11" s="56"/>
      <c r="S11" s="25" t="s">
        <v>3</v>
      </c>
    </row>
    <row r="12" spans="1:19" ht="18" customHeight="1" x14ac:dyDescent="0.35">
      <c r="A12" s="264"/>
      <c r="B12" s="65"/>
      <c r="C12" s="65"/>
      <c r="D12" s="65"/>
      <c r="E12" s="65"/>
      <c r="F12" s="65"/>
      <c r="G12" s="66" t="s">
        <v>99</v>
      </c>
      <c r="H12" s="62"/>
      <c r="I12" s="63">
        <f>SUM(I7:I11)</f>
        <v>0</v>
      </c>
      <c r="J12" s="63">
        <f>SUM(J7:J11)</f>
        <v>0</v>
      </c>
      <c r="K12" s="63">
        <f>SUM(K7:K11)</f>
        <v>0</v>
      </c>
      <c r="L12" s="62"/>
      <c r="M12" s="63">
        <f>SUM(M7:M11)</f>
        <v>0</v>
      </c>
      <c r="N12" s="62"/>
      <c r="O12" s="63">
        <f>SUM(O7:O11)</f>
        <v>0</v>
      </c>
      <c r="P12" s="63">
        <f>SUM(P7:P11)</f>
        <v>0</v>
      </c>
      <c r="Q12" s="62"/>
    </row>
    <row r="16" spans="1:19" x14ac:dyDescent="0.35">
      <c r="A16" s="25"/>
      <c r="B16" s="152" t="s">
        <v>144</v>
      </c>
      <c r="C16" s="153"/>
    </row>
    <row r="17" spans="1:5" x14ac:dyDescent="0.35">
      <c r="A17" s="25"/>
    </row>
    <row r="18" spans="1:5" x14ac:dyDescent="0.35">
      <c r="A18" s="25"/>
    </row>
    <row r="19" spans="1:5" x14ac:dyDescent="0.35">
      <c r="A19" s="25"/>
      <c r="B19" s="152" t="s">
        <v>145</v>
      </c>
      <c r="C19" s="154"/>
      <c r="D19" s="154"/>
    </row>
    <row r="20" spans="1:5" x14ac:dyDescent="0.35">
      <c r="A20" s="25"/>
    </row>
    <row r="21" spans="1:5" x14ac:dyDescent="0.35">
      <c r="A21" s="25"/>
      <c r="E21" s="25" t="s">
        <v>26</v>
      </c>
    </row>
    <row r="22" spans="1:5" x14ac:dyDescent="0.35">
      <c r="A22" s="25"/>
      <c r="B22" s="152" t="s">
        <v>147</v>
      </c>
      <c r="C22" s="154"/>
      <c r="D22" s="154"/>
    </row>
  </sheetData>
  <mergeCells count="4">
    <mergeCell ref="B2:G2"/>
    <mergeCell ref="B3:G3"/>
    <mergeCell ref="G5:Q5"/>
    <mergeCell ref="A7:A12"/>
  </mergeCells>
  <pageMargins left="0.19685039370078741" right="0.19685039370078741" top="0.19685039370078741" bottom="0.19685039370078741" header="0.19685039370078741" footer="0.19685039370078741"/>
  <pageSetup paperSize="9"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RM!$B$8:$B$9</xm:f>
          </x14:formula1>
          <xm:sqref>L7:L11</xm:sqref>
        </x14:dataValidation>
        <x14:dataValidation type="list" allowBlank="1" showInputMessage="1" showErrorMessage="1" xr:uid="{00000000-0002-0000-0400-000007000000}">
          <x14:formula1>
            <xm:f>RM!$B$4:$B$7</xm:f>
          </x14:formula1>
          <xm:sqref>H7:H11</xm:sqref>
        </x14:dataValidation>
        <x14:dataValidation type="list" allowBlank="1" showInputMessage="1" showErrorMessage="1" xr:uid="{00000000-0002-0000-0400-00000A000000}">
          <x14:formula1>
            <xm:f>RM!$B$1:$B$3</xm:f>
          </x14:formula1>
          <xm:sqref>N7:N11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
  <sheetViews>
    <sheetView topLeftCell="B1" workbookViewId="0">
      <selection activeCell="E8" sqref="E8"/>
    </sheetView>
  </sheetViews>
  <sheetFormatPr defaultColWidth="9.1328125" defaultRowHeight="12.75" x14ac:dyDescent="0.35"/>
  <cols>
    <col min="1" max="1" width="13" style="25" customWidth="1"/>
    <col min="2" max="2" width="22.59765625" style="25" bestFit="1" customWidth="1"/>
    <col min="3" max="3" width="36.1328125" style="25" bestFit="1" customWidth="1"/>
    <col min="4" max="4" width="14.3984375" style="25" bestFit="1" customWidth="1"/>
    <col min="5" max="5" width="13" style="25" bestFit="1" customWidth="1"/>
    <col min="6" max="6" width="14.3984375" style="25" bestFit="1" customWidth="1"/>
    <col min="7" max="16384" width="9.1328125" style="25"/>
  </cols>
  <sheetData>
    <row r="1" spans="1:6" ht="15" x14ac:dyDescent="0.4">
      <c r="A1" s="169" t="s">
        <v>178</v>
      </c>
      <c r="B1" s="170"/>
    </row>
    <row r="3" spans="1:6" ht="17.649999999999999" x14ac:dyDescent="0.5">
      <c r="A3" s="35" t="s">
        <v>82</v>
      </c>
      <c r="B3" s="36"/>
      <c r="C3" s="36"/>
      <c r="D3" s="36"/>
      <c r="E3" s="36"/>
      <c r="F3" s="36"/>
    </row>
    <row r="4" spans="1:6" ht="13.5" x14ac:dyDescent="0.35">
      <c r="A4" s="37" t="s">
        <v>157</v>
      </c>
      <c r="B4" s="38"/>
      <c r="C4" s="38"/>
      <c r="D4" s="38"/>
      <c r="E4" s="38"/>
      <c r="F4" s="39"/>
    </row>
    <row r="5" spans="1:6" ht="13.5" x14ac:dyDescent="0.35">
      <c r="A5" s="268" t="s">
        <v>11</v>
      </c>
      <c r="B5" s="270" t="s">
        <v>14</v>
      </c>
      <c r="C5" s="271" t="s">
        <v>43</v>
      </c>
      <c r="D5" s="267" t="s">
        <v>174</v>
      </c>
      <c r="E5" s="267"/>
      <c r="F5" s="267"/>
    </row>
    <row r="6" spans="1:6" ht="13.5" x14ac:dyDescent="0.35">
      <c r="A6" s="269"/>
      <c r="B6" s="270"/>
      <c r="C6" s="271"/>
      <c r="D6" s="178" t="s">
        <v>44</v>
      </c>
      <c r="E6" s="178" t="s">
        <v>45</v>
      </c>
      <c r="F6" s="178" t="s">
        <v>46</v>
      </c>
    </row>
    <row r="7" spans="1:6" ht="13.5" x14ac:dyDescent="0.35">
      <c r="A7" s="40" t="s">
        <v>47</v>
      </c>
      <c r="B7" s="41" t="s">
        <v>48</v>
      </c>
      <c r="C7" s="42" t="s">
        <v>49</v>
      </c>
      <c r="D7" s="42" t="s">
        <v>50</v>
      </c>
      <c r="E7" s="42" t="s">
        <v>51</v>
      </c>
      <c r="F7" s="42" t="s">
        <v>52</v>
      </c>
    </row>
    <row r="8" spans="1:6" ht="16.5" customHeight="1" x14ac:dyDescent="0.35">
      <c r="A8" s="265" t="s">
        <v>193</v>
      </c>
      <c r="B8" s="101"/>
      <c r="C8" s="43"/>
      <c r="D8" s="162">
        <v>1000</v>
      </c>
      <c r="E8" s="162">
        <v>250</v>
      </c>
      <c r="F8" s="162">
        <f>D8+E8</f>
        <v>1250</v>
      </c>
    </row>
    <row r="9" spans="1:6" ht="13.5" x14ac:dyDescent="0.35">
      <c r="A9" s="266"/>
      <c r="B9" s="102"/>
      <c r="C9" s="100"/>
      <c r="D9" s="160"/>
      <c r="E9" s="162">
        <f>D9*0.25</f>
        <v>0</v>
      </c>
      <c r="F9" s="162">
        <f>D9+E9</f>
        <v>0</v>
      </c>
    </row>
    <row r="10" spans="1:6" ht="15" x14ac:dyDescent="0.35">
      <c r="A10" s="44" t="s">
        <v>56</v>
      </c>
      <c r="B10" s="45"/>
      <c r="C10" s="46"/>
      <c r="D10" s="175">
        <f>SUM(D8:D9)</f>
        <v>1000</v>
      </c>
      <c r="E10" s="175">
        <f>SUM(E8:E9)</f>
        <v>250</v>
      </c>
      <c r="F10" s="175">
        <f>SUM(F8:F9)</f>
        <v>1250</v>
      </c>
    </row>
    <row r="11" spans="1:6" x14ac:dyDescent="0.35">
      <c r="A11" s="47"/>
    </row>
    <row r="12" spans="1:6" x14ac:dyDescent="0.35">
      <c r="A12" s="47"/>
    </row>
    <row r="13" spans="1:6" x14ac:dyDescent="0.35">
      <c r="A13" s="47"/>
    </row>
    <row r="14" spans="1:6" x14ac:dyDescent="0.35">
      <c r="B14" s="152"/>
      <c r="C14" s="153"/>
    </row>
    <row r="15" spans="1:6" ht="17.649999999999999" x14ac:dyDescent="0.5">
      <c r="B15" s="151"/>
    </row>
    <row r="16" spans="1:6" ht="17.649999999999999" x14ac:dyDescent="0.5">
      <c r="B16" s="151"/>
    </row>
    <row r="17" spans="2:7" ht="17.649999999999999" x14ac:dyDescent="0.5">
      <c r="B17" s="151"/>
      <c r="C17" s="154"/>
      <c r="D17" s="154"/>
    </row>
    <row r="18" spans="2:7" ht="17.649999999999999" x14ac:dyDescent="0.5">
      <c r="B18" s="151"/>
    </row>
    <row r="19" spans="2:7" ht="17.649999999999999" x14ac:dyDescent="0.5">
      <c r="B19" s="151"/>
      <c r="F19" s="25" t="s">
        <v>146</v>
      </c>
      <c r="G19" s="25" t="s">
        <v>26</v>
      </c>
    </row>
    <row r="20" spans="2:7" ht="17.649999999999999" x14ac:dyDescent="0.5">
      <c r="B20" s="151"/>
      <c r="C20" s="154"/>
      <c r="D20" s="154"/>
    </row>
  </sheetData>
  <mergeCells count="5">
    <mergeCell ref="A8:A9"/>
    <mergeCell ref="D5:F5"/>
    <mergeCell ref="A5:A6"/>
    <mergeCell ref="B5:B6"/>
    <mergeCell ref="C5:C6"/>
  </mergeCells>
  <pageMargins left="0.19685039370078741" right="0.19685039370078741" top="0.19685039370078741" bottom="0.19685039370078741" header="0.19685039370078741" footer="0.19685039370078741"/>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3"/>
  <sheetViews>
    <sheetView tabSelected="1" topLeftCell="A11" zoomScaleNormal="100" workbookViewId="0">
      <selection activeCell="C21" sqref="C21:D21"/>
    </sheetView>
  </sheetViews>
  <sheetFormatPr defaultColWidth="9.1328125" defaultRowHeight="20.100000000000001" customHeight="1" x14ac:dyDescent="0.35"/>
  <cols>
    <col min="1" max="1" width="9.1328125" style="18"/>
    <col min="2" max="2" width="6.265625" style="19" bestFit="1" customWidth="1"/>
    <col min="3" max="3" width="100.59765625" style="18" customWidth="1"/>
    <col min="4" max="4" width="14.73046875" style="18" customWidth="1"/>
    <col min="5" max="5" width="14.86328125" style="18" bestFit="1" customWidth="1"/>
    <col min="6" max="6" width="12.73046875" style="18" bestFit="1" customWidth="1"/>
    <col min="7" max="7" width="15.86328125" style="18" customWidth="1"/>
    <col min="8" max="8" width="9.1328125" style="18"/>
    <col min="9" max="9" width="10.1328125" style="18" bestFit="1" customWidth="1"/>
    <col min="10" max="16384" width="9.1328125" style="18"/>
  </cols>
  <sheetData>
    <row r="1" spans="1:9" ht="18.75" customHeight="1" x14ac:dyDescent="0.35">
      <c r="A1" s="164" t="s">
        <v>83</v>
      </c>
      <c r="B1" s="165"/>
      <c r="C1" s="166"/>
      <c r="D1" s="17"/>
      <c r="E1" s="17"/>
      <c r="F1" s="17"/>
    </row>
    <row r="2" spans="1:9" ht="18.75" customHeight="1" thickBot="1" x14ac:dyDescent="0.4"/>
    <row r="3" spans="1:9" ht="18.75" customHeight="1" x14ac:dyDescent="0.35">
      <c r="B3" s="176" t="s">
        <v>73</v>
      </c>
      <c r="C3" s="202" t="s">
        <v>39</v>
      </c>
      <c r="D3" s="203"/>
      <c r="E3" s="177" t="s">
        <v>158</v>
      </c>
    </row>
    <row r="4" spans="1:9" ht="18.75" customHeight="1" x14ac:dyDescent="0.35">
      <c r="B4" s="209" t="s">
        <v>78</v>
      </c>
      <c r="C4" s="210"/>
      <c r="D4" s="210"/>
      <c r="E4" s="211"/>
    </row>
    <row r="5" spans="1:9" ht="18.75" customHeight="1" x14ac:dyDescent="0.35">
      <c r="B5" s="13" t="s">
        <v>53</v>
      </c>
      <c r="C5" s="212" t="s">
        <v>170</v>
      </c>
      <c r="D5" s="213"/>
      <c r="E5" s="8">
        <f>'TI Izravni tr.-Sluz.put._Ostali'!P22</f>
        <v>0</v>
      </c>
    </row>
    <row r="6" spans="1:9" ht="18.75" customHeight="1" x14ac:dyDescent="0.35">
      <c r="B6" s="13" t="s">
        <v>54</v>
      </c>
      <c r="C6" s="94" t="s">
        <v>171</v>
      </c>
      <c r="D6" s="95"/>
      <c r="E6" s="8">
        <f>'TII Izravni tr.-Tr.osoblja'!K17</f>
        <v>0</v>
      </c>
    </row>
    <row r="7" spans="1:9" ht="18.75" customHeight="1" x14ac:dyDescent="0.35">
      <c r="B7" s="89"/>
      <c r="C7" s="212" t="s">
        <v>89</v>
      </c>
      <c r="D7" s="213"/>
      <c r="E7" s="8">
        <f>E6*15%</f>
        <v>0</v>
      </c>
    </row>
    <row r="8" spans="1:9" ht="18.75" customHeight="1" x14ac:dyDescent="0.35">
      <c r="B8" s="198" t="s">
        <v>55</v>
      </c>
      <c r="C8" s="228" t="s">
        <v>101</v>
      </c>
      <c r="D8" s="229"/>
      <c r="E8" s="199">
        <f>E5+E6+E7</f>
        <v>0</v>
      </c>
    </row>
    <row r="9" spans="1:9" ht="18.75" customHeight="1" x14ac:dyDescent="0.35">
      <c r="B9" s="15" t="s">
        <v>57</v>
      </c>
      <c r="C9" s="226" t="s">
        <v>74</v>
      </c>
      <c r="D9" s="227"/>
      <c r="E9" s="197">
        <f>E8*12%</f>
        <v>0</v>
      </c>
    </row>
    <row r="10" spans="1:9" ht="18.75" customHeight="1" x14ac:dyDescent="0.35">
      <c r="B10" s="15" t="s">
        <v>58</v>
      </c>
      <c r="C10" s="226" t="s">
        <v>172</v>
      </c>
      <c r="D10" s="227"/>
      <c r="E10" s="11">
        <f>'TIII Opci troskovi'!O12</f>
        <v>0</v>
      </c>
    </row>
    <row r="11" spans="1:9" ht="37.5" customHeight="1" x14ac:dyDescent="0.35">
      <c r="B11" s="14" t="s">
        <v>64</v>
      </c>
      <c r="C11" s="232" t="s">
        <v>87</v>
      </c>
      <c r="D11" s="233"/>
      <c r="E11" s="10"/>
    </row>
    <row r="12" spans="1:9" ht="18.75" customHeight="1" x14ac:dyDescent="0.35">
      <c r="B12" s="15" t="s">
        <v>63</v>
      </c>
      <c r="C12" s="226" t="s">
        <v>40</v>
      </c>
      <c r="D12" s="227"/>
      <c r="E12" s="11">
        <f>E10-E11</f>
        <v>0</v>
      </c>
    </row>
    <row r="13" spans="1:9" ht="18.75" customHeight="1" x14ac:dyDescent="0.35">
      <c r="B13" s="200" t="s">
        <v>62</v>
      </c>
      <c r="C13" s="230" t="s">
        <v>77</v>
      </c>
      <c r="D13" s="231"/>
      <c r="E13" s="9">
        <f>E8+E11</f>
        <v>0</v>
      </c>
    </row>
    <row r="14" spans="1:9" ht="18.75" customHeight="1" x14ac:dyDescent="0.35">
      <c r="B14" s="234" t="s">
        <v>61</v>
      </c>
      <c r="C14" s="235"/>
      <c r="D14" s="236"/>
      <c r="E14" s="237"/>
    </row>
    <row r="15" spans="1:9" ht="18.75" customHeight="1" x14ac:dyDescent="0.35">
      <c r="B15" s="16" t="s">
        <v>65</v>
      </c>
      <c r="C15" s="224" t="s">
        <v>167</v>
      </c>
      <c r="D15" s="225"/>
      <c r="E15" s="163">
        <v>40000</v>
      </c>
    </row>
    <row r="16" spans="1:9" ht="88.5" customHeight="1" x14ac:dyDescent="0.35">
      <c r="B16" s="183" t="s">
        <v>66</v>
      </c>
      <c r="C16" s="222" t="s">
        <v>163</v>
      </c>
      <c r="D16" s="223"/>
      <c r="E16" s="12"/>
      <c r="I16" s="20"/>
    </row>
    <row r="17" spans="2:9" ht="18.75" customHeight="1" x14ac:dyDescent="0.35">
      <c r="B17" s="183"/>
      <c r="C17" s="220" t="s">
        <v>164</v>
      </c>
      <c r="D17" s="221"/>
      <c r="E17" s="185">
        <f>E16*65%</f>
        <v>0</v>
      </c>
    </row>
    <row r="18" spans="2:9" ht="18.75" customHeight="1" x14ac:dyDescent="0.35">
      <c r="B18" s="183"/>
      <c r="C18" s="220" t="s">
        <v>165</v>
      </c>
      <c r="D18" s="221"/>
      <c r="E18" s="185">
        <f>E16*35%</f>
        <v>0</v>
      </c>
      <c r="I18" s="20"/>
    </row>
    <row r="19" spans="2:9" ht="18.75" customHeight="1" thickBot="1" x14ac:dyDescent="0.4">
      <c r="B19" s="184" t="s">
        <v>67</v>
      </c>
      <c r="C19" s="218" t="s">
        <v>75</v>
      </c>
      <c r="D19" s="219"/>
      <c r="E19" s="186">
        <f>E13-E16</f>
        <v>0</v>
      </c>
      <c r="I19" s="20"/>
    </row>
    <row r="20" spans="2:9" ht="18.75" customHeight="1" x14ac:dyDescent="0.35">
      <c r="B20" s="238" t="s">
        <v>41</v>
      </c>
      <c r="C20" s="239"/>
      <c r="D20" s="240"/>
      <c r="E20" s="241"/>
    </row>
    <row r="21" spans="2:9" ht="18.75" customHeight="1" x14ac:dyDescent="0.35">
      <c r="B21" s="179" t="s">
        <v>68</v>
      </c>
      <c r="C21" s="216" t="s">
        <v>207</v>
      </c>
      <c r="D21" s="217"/>
      <c r="E21" s="180">
        <f>'TI Izravni tr.-Sluz.put._Ostali'!Q22+'TII Izravni tr.-Tr.osoblja'!L17+'TIII Opci troskovi'!P12</f>
        <v>0</v>
      </c>
    </row>
    <row r="22" spans="2:9" ht="18.75" customHeight="1" x14ac:dyDescent="0.35">
      <c r="B22" s="179" t="s">
        <v>69</v>
      </c>
      <c r="C22" s="216" t="s">
        <v>206</v>
      </c>
      <c r="D22" s="217"/>
      <c r="E22" s="180">
        <f>'TIV Neprihvatljivi tr.'!F10</f>
        <v>1250</v>
      </c>
    </row>
    <row r="23" spans="2:9" ht="18.75" customHeight="1" x14ac:dyDescent="0.35">
      <c r="B23" s="179" t="s">
        <v>70</v>
      </c>
      <c r="C23" s="216" t="s">
        <v>105</v>
      </c>
      <c r="D23" s="217"/>
      <c r="E23" s="180">
        <f>E12+E19</f>
        <v>0</v>
      </c>
    </row>
    <row r="24" spans="2:9" ht="18.75" customHeight="1" thickBot="1" x14ac:dyDescent="0.4">
      <c r="B24" s="181" t="s">
        <v>71</v>
      </c>
      <c r="C24" s="214" t="s">
        <v>173</v>
      </c>
      <c r="D24" s="215"/>
      <c r="E24" s="182">
        <f>E21+E22+E23</f>
        <v>1250</v>
      </c>
    </row>
    <row r="25" spans="2:9" ht="18.75" customHeight="1" x14ac:dyDescent="0.35">
      <c r="B25" s="202" t="s">
        <v>93</v>
      </c>
      <c r="C25" s="244"/>
      <c r="D25" s="244"/>
      <c r="E25" s="245"/>
    </row>
    <row r="26" spans="2:9" ht="18.75" customHeight="1" x14ac:dyDescent="0.35">
      <c r="B26" s="187"/>
      <c r="C26" s="188" t="s">
        <v>42</v>
      </c>
      <c r="D26" s="189" t="s">
        <v>96</v>
      </c>
      <c r="E26" s="190" t="s">
        <v>159</v>
      </c>
    </row>
    <row r="27" spans="2:9" ht="18.75" customHeight="1" x14ac:dyDescent="0.35">
      <c r="B27" s="146" t="s">
        <v>72</v>
      </c>
      <c r="C27" s="191" t="s">
        <v>95</v>
      </c>
      <c r="D27" s="148">
        <f>E27/$E$30</f>
        <v>0</v>
      </c>
      <c r="E27" s="192">
        <f>'TI Izravni tr.-Sluz.put._Ostali'!N22+'TII Izravni tr.-Tr.osoblja'!I17+'TIII Opci troskovi'!M12+E7</f>
        <v>0</v>
      </c>
    </row>
    <row r="28" spans="2:9" ht="18.75" customHeight="1" x14ac:dyDescent="0.35">
      <c r="B28" s="146" t="s">
        <v>76</v>
      </c>
      <c r="C28" s="147" t="s">
        <v>168</v>
      </c>
      <c r="D28" s="148">
        <f>E28/$E$30</f>
        <v>0</v>
      </c>
      <c r="E28" s="149">
        <f>E16</f>
        <v>0</v>
      </c>
      <c r="F28" s="21"/>
    </row>
    <row r="29" spans="2:9" ht="18.75" customHeight="1" x14ac:dyDescent="0.45">
      <c r="B29" s="146" t="s">
        <v>79</v>
      </c>
      <c r="C29" s="147" t="s">
        <v>169</v>
      </c>
      <c r="D29" s="148">
        <f>E29/$E$30</f>
        <v>0</v>
      </c>
      <c r="E29" s="149">
        <f>'TI Izravni tr.-Sluz.put._Ostali'!Q22+'TII Izravni tr.-Tr.osoblja'!L17+'TIII Opci troskovi'!P12</f>
        <v>0</v>
      </c>
      <c r="G29" s="93"/>
    </row>
    <row r="30" spans="2:9" ht="18.75" customHeight="1" thickBot="1" x14ac:dyDescent="0.5">
      <c r="B30" s="193" t="s">
        <v>205</v>
      </c>
      <c r="C30" s="194" t="s">
        <v>94</v>
      </c>
      <c r="D30" s="196">
        <f t="shared" ref="D30" si="0">E30/$E$30</f>
        <v>1</v>
      </c>
      <c r="E30" s="195">
        <f>E28+E29+E22</f>
        <v>1250</v>
      </c>
      <c r="H30" s="93"/>
    </row>
    <row r="31" spans="2:9" ht="18.75" customHeight="1" x14ac:dyDescent="0.35">
      <c r="B31" s="22"/>
      <c r="C31" s="6"/>
      <c r="D31" s="6"/>
    </row>
    <row r="32" spans="2:9" ht="18.75" customHeight="1" x14ac:dyDescent="0.35">
      <c r="B32" s="18"/>
      <c r="C32" s="5"/>
      <c r="D32" s="5"/>
      <c r="E32" s="7"/>
      <c r="F32" s="7"/>
      <c r="G32" s="7"/>
    </row>
    <row r="33" spans="2:9" ht="18.75" customHeight="1" x14ac:dyDescent="0.35">
      <c r="B33" s="18"/>
      <c r="C33" s="5"/>
      <c r="D33" s="5"/>
      <c r="E33" s="7"/>
      <c r="F33" s="7"/>
      <c r="G33" s="7"/>
    </row>
    <row r="34" spans="2:9" ht="18.75" customHeight="1" x14ac:dyDescent="0.35">
      <c r="B34" s="18"/>
      <c r="C34" s="5"/>
      <c r="D34" s="5"/>
      <c r="E34" s="7"/>
      <c r="F34" s="7"/>
      <c r="G34" s="7"/>
    </row>
    <row r="35" spans="2:9" ht="18.75" customHeight="1" x14ac:dyDescent="0.35">
      <c r="C35" s="33" t="s">
        <v>148</v>
      </c>
      <c r="D35" s="152"/>
      <c r="E35" s="156"/>
      <c r="F35" s="7"/>
      <c r="G35" s="7"/>
    </row>
    <row r="36" spans="2:9" ht="18.75" customHeight="1" x14ac:dyDescent="0.35">
      <c r="C36" s="33"/>
      <c r="D36" s="25"/>
      <c r="E36" s="25"/>
      <c r="F36" s="7"/>
      <c r="G36" s="7"/>
    </row>
    <row r="37" spans="2:9" ht="18.75" customHeight="1" x14ac:dyDescent="0.35">
      <c r="C37" s="33" t="s">
        <v>149</v>
      </c>
      <c r="D37" s="25"/>
      <c r="E37" s="25"/>
      <c r="F37" s="7"/>
      <c r="G37" s="7"/>
    </row>
    <row r="38" spans="2:9" ht="18.75" customHeight="1" x14ac:dyDescent="0.35">
      <c r="C38" s="33"/>
      <c r="D38" s="152"/>
      <c r="E38" s="25"/>
      <c r="F38" s="7"/>
      <c r="G38" s="7"/>
    </row>
    <row r="39" spans="2:9" ht="18.75" customHeight="1" x14ac:dyDescent="0.35">
      <c r="C39" s="155" t="s">
        <v>150</v>
      </c>
      <c r="D39" s="25" t="s">
        <v>151</v>
      </c>
      <c r="E39" s="25"/>
      <c r="F39" s="7"/>
      <c r="G39" s="7"/>
    </row>
    <row r="40" spans="2:9" ht="20.100000000000001" hidden="1" customHeight="1" thickBot="1" x14ac:dyDescent="0.4">
      <c r="B40" s="18" t="s">
        <v>155</v>
      </c>
    </row>
    <row r="41" spans="2:9" ht="60.4" hidden="1" thickBot="1" x14ac:dyDescent="0.4">
      <c r="B41" s="207" t="s">
        <v>112</v>
      </c>
      <c r="C41" s="208"/>
      <c r="D41" s="103" t="s">
        <v>109</v>
      </c>
      <c r="E41" s="103" t="s">
        <v>23</v>
      </c>
      <c r="F41" s="104" t="s">
        <v>110</v>
      </c>
      <c r="G41" s="143" t="s">
        <v>127</v>
      </c>
    </row>
    <row r="42" spans="2:9" ht="20.100000000000001" hidden="1" customHeight="1" thickBot="1" x14ac:dyDescent="0.4">
      <c r="B42" s="242" t="s">
        <v>32</v>
      </c>
      <c r="C42" s="243"/>
      <c r="D42" s="128" t="e">
        <f>D43+D44+D45</f>
        <v>#REF!</v>
      </c>
      <c r="E42" s="128" t="e">
        <f>E43+E44+E45</f>
        <v>#REF!</v>
      </c>
      <c r="F42" s="129" t="e">
        <f>F43+F44+F45</f>
        <v>#REF!</v>
      </c>
      <c r="G42" s="144" t="e">
        <f>D42/$D$42</f>
        <v>#REF!</v>
      </c>
    </row>
    <row r="43" spans="2:9" ht="20.100000000000001" hidden="1" customHeight="1" thickBot="1" x14ac:dyDescent="0.4">
      <c r="B43" s="106" t="s">
        <v>115</v>
      </c>
      <c r="C43" s="107" t="s">
        <v>121</v>
      </c>
      <c r="D43" s="140" t="e">
        <f>'TI Izravni tr.-Sluz.put._Ostali'!#REF!+'TII Izravni tr.-Tr.osoblja'!#REF!</f>
        <v>#REF!</v>
      </c>
      <c r="E43" s="108" t="e">
        <f>'TI Izravni tr.-Sluz.put._Ostali'!#REF!+'TII Izravni tr.-Tr.osoblja'!#REF!</f>
        <v>#REF!</v>
      </c>
      <c r="F43" s="109" t="e">
        <f>SUM(D43:E43)</f>
        <v>#REF!</v>
      </c>
      <c r="G43" s="145" t="e">
        <f t="shared" ref="G43:G45" si="1">D43/$D$42</f>
        <v>#REF!</v>
      </c>
    </row>
    <row r="44" spans="2:9" ht="20.100000000000001" hidden="1" customHeight="1" thickBot="1" x14ac:dyDescent="0.4">
      <c r="B44" s="110" t="s">
        <v>128</v>
      </c>
      <c r="C44" s="111" t="s">
        <v>122</v>
      </c>
      <c r="D44" s="141" t="e">
        <f>'TI Izravni tr.-Sluz.put._Ostali'!#REF!+'TII Izravni tr.-Tr.osoblja'!#REF!</f>
        <v>#REF!</v>
      </c>
      <c r="E44" s="112" t="e">
        <f>'TI Izravni tr.-Sluz.put._Ostali'!#REF!+'TII Izravni tr.-Tr.osoblja'!#REF!</f>
        <v>#REF!</v>
      </c>
      <c r="F44" s="113" t="e">
        <f>SUM(D44:E44)</f>
        <v>#REF!</v>
      </c>
      <c r="G44" s="145" t="e">
        <f t="shared" si="1"/>
        <v>#REF!</v>
      </c>
    </row>
    <row r="45" spans="2:9" ht="20.100000000000001" hidden="1" customHeight="1" thickBot="1" x14ac:dyDescent="0.4">
      <c r="B45" s="114" t="s">
        <v>129</v>
      </c>
      <c r="C45" s="115" t="s">
        <v>123</v>
      </c>
      <c r="D45" s="142" t="e">
        <f>'TI Izravni tr.-Sluz.put._Ostali'!#REF!+'TII Izravni tr.-Tr.osoblja'!#REF!</f>
        <v>#REF!</v>
      </c>
      <c r="E45" s="116" t="e">
        <f>'TI Izravni tr.-Sluz.put._Ostali'!#REF!+'TII Izravni tr.-Tr.osoblja'!#REF!</f>
        <v>#REF!</v>
      </c>
      <c r="F45" s="117" t="e">
        <f>SUM(D45:E45)</f>
        <v>#REF!</v>
      </c>
      <c r="G45" s="145" t="e">
        <f t="shared" si="1"/>
        <v>#REF!</v>
      </c>
      <c r="I45" s="20"/>
    </row>
    <row r="46" spans="2:9" ht="20.100000000000001" hidden="1" customHeight="1" thickBot="1" x14ac:dyDescent="0.4">
      <c r="B46" s="242" t="s">
        <v>114</v>
      </c>
      <c r="C46" s="243"/>
      <c r="D46" s="128" t="e">
        <f>D47+D48+D49</f>
        <v>#REF!</v>
      </c>
      <c r="E46" s="128" t="e">
        <f>E47+E48+E49</f>
        <v>#REF!</v>
      </c>
      <c r="F46" s="129" t="e">
        <f>F47+F48+F49</f>
        <v>#REF!</v>
      </c>
      <c r="G46" s="130" t="e">
        <f>D46/$D$46</f>
        <v>#REF!</v>
      </c>
      <c r="I46" s="20"/>
    </row>
    <row r="47" spans="2:9" ht="20.100000000000001" hidden="1" customHeight="1" thickBot="1" x14ac:dyDescent="0.4">
      <c r="B47" s="106" t="s">
        <v>130</v>
      </c>
      <c r="C47" s="107" t="s">
        <v>124</v>
      </c>
      <c r="D47" s="140" t="e">
        <f>'TII Izravni tr.-Tr.osoblja'!#REF!</f>
        <v>#REF!</v>
      </c>
      <c r="E47" s="108" t="e">
        <f>'TII Izravni tr.-Tr.osoblja'!#REF!</f>
        <v>#REF!</v>
      </c>
      <c r="F47" s="109" t="e">
        <f>SUM(D47:E47)</f>
        <v>#REF!</v>
      </c>
      <c r="G47" s="139" t="e">
        <f t="shared" ref="G47:G49" si="2">D47/$D$46</f>
        <v>#REF!</v>
      </c>
      <c r="I47" s="20"/>
    </row>
    <row r="48" spans="2:9" ht="20.100000000000001" hidden="1" customHeight="1" thickBot="1" x14ac:dyDescent="0.4">
      <c r="B48" s="110" t="s">
        <v>131</v>
      </c>
      <c r="C48" s="111" t="s">
        <v>125</v>
      </c>
      <c r="D48" s="141" t="e">
        <f>'TII Izravni tr.-Tr.osoblja'!#REF!</f>
        <v>#REF!</v>
      </c>
      <c r="E48" s="112" t="e">
        <f>'TII Izravni tr.-Tr.osoblja'!#REF!</f>
        <v>#REF!</v>
      </c>
      <c r="F48" s="113" t="e">
        <f>SUM(D48:E48)</f>
        <v>#REF!</v>
      </c>
      <c r="G48" s="139" t="e">
        <f t="shared" si="2"/>
        <v>#REF!</v>
      </c>
      <c r="I48" s="20"/>
    </row>
    <row r="49" spans="2:9" ht="20.100000000000001" hidden="1" customHeight="1" thickBot="1" x14ac:dyDescent="0.4">
      <c r="B49" s="114" t="s">
        <v>132</v>
      </c>
      <c r="C49" s="115" t="s">
        <v>126</v>
      </c>
      <c r="D49" s="142" t="e">
        <f>'TII Izravni tr.-Tr.osoblja'!#REF!</f>
        <v>#REF!</v>
      </c>
      <c r="E49" s="116" t="e">
        <f>'TII Izravni tr.-Tr.osoblja'!#REF!</f>
        <v>#REF!</v>
      </c>
      <c r="F49" s="117" t="e">
        <f>SUM(D49:E49)</f>
        <v>#REF!</v>
      </c>
      <c r="G49" s="139" t="e">
        <f t="shared" si="2"/>
        <v>#REF!</v>
      </c>
      <c r="I49" s="20"/>
    </row>
    <row r="50" spans="2:9" ht="20.100000000000001" hidden="1" customHeight="1" thickBot="1" x14ac:dyDescent="0.4">
      <c r="B50" s="242" t="s">
        <v>38</v>
      </c>
      <c r="C50" s="243"/>
      <c r="D50" s="128" t="e">
        <f>D51+D52+D53</f>
        <v>#REF!</v>
      </c>
      <c r="E50" s="128" t="e">
        <f>E51+E52+E53</f>
        <v>#REF!</v>
      </c>
      <c r="F50" s="131" t="e">
        <f>SUM(D50:E50)</f>
        <v>#REF!</v>
      </c>
      <c r="G50" s="19"/>
      <c r="H50" s="20"/>
    </row>
    <row r="51" spans="2:9" ht="20.100000000000001" hidden="1" customHeight="1" x14ac:dyDescent="0.35">
      <c r="B51" s="106" t="s">
        <v>133</v>
      </c>
      <c r="C51" s="107" t="s">
        <v>106</v>
      </c>
      <c r="D51" s="108" t="e">
        <f>'TIII Opci troskovi'!#REF!</f>
        <v>#REF!</v>
      </c>
      <c r="E51" s="108" t="e">
        <f>'TIII Opci troskovi'!#REF!</f>
        <v>#REF!</v>
      </c>
      <c r="F51" s="118" t="e">
        <f t="shared" ref="F51:F53" si="3">SUM(D51:E51)</f>
        <v>#REF!</v>
      </c>
      <c r="G51" s="19"/>
      <c r="H51" s="20"/>
    </row>
    <row r="52" spans="2:9" ht="20.100000000000001" hidden="1" customHeight="1" x14ac:dyDescent="0.35">
      <c r="B52" s="110" t="s">
        <v>134</v>
      </c>
      <c r="C52" s="111" t="s">
        <v>107</v>
      </c>
      <c r="D52" s="112" t="e">
        <f>'TIII Opci troskovi'!#REF!</f>
        <v>#REF!</v>
      </c>
      <c r="E52" s="112" t="e">
        <f>'TIII Opci troskovi'!#REF!</f>
        <v>#REF!</v>
      </c>
      <c r="F52" s="119" t="e">
        <f t="shared" si="3"/>
        <v>#REF!</v>
      </c>
      <c r="G52" s="19"/>
      <c r="H52" s="20"/>
    </row>
    <row r="53" spans="2:9" ht="20.100000000000001" hidden="1" customHeight="1" thickBot="1" x14ac:dyDescent="0.4">
      <c r="B53" s="114" t="s">
        <v>135</v>
      </c>
      <c r="C53" s="115" t="s">
        <v>108</v>
      </c>
      <c r="D53" s="116" t="e">
        <f>'TIII Opci troskovi'!#REF!</f>
        <v>#REF!</v>
      </c>
      <c r="E53" s="116" t="e">
        <f>'TIII Opci troskovi'!#REF!</f>
        <v>#REF!</v>
      </c>
      <c r="F53" s="120" t="e">
        <f t="shared" si="3"/>
        <v>#REF!</v>
      </c>
      <c r="G53" s="19"/>
      <c r="H53" s="20"/>
    </row>
    <row r="54" spans="2:9" ht="15.4" hidden="1" thickBot="1" x14ac:dyDescent="0.4">
      <c r="B54" s="242" t="s">
        <v>111</v>
      </c>
      <c r="C54" s="246"/>
      <c r="D54" s="204">
        <f>E9</f>
        <v>0</v>
      </c>
      <c r="E54" s="205"/>
      <c r="F54" s="206"/>
      <c r="G54" s="19"/>
      <c r="H54" s="20"/>
    </row>
    <row r="55" spans="2:9" ht="20.100000000000001" hidden="1" customHeight="1" thickBot="1" x14ac:dyDescent="0.4">
      <c r="B55" s="242" t="s">
        <v>113</v>
      </c>
      <c r="C55" s="243"/>
      <c r="D55" s="132">
        <f>E11</f>
        <v>0</v>
      </c>
      <c r="E55" s="132" t="e">
        <f>F50-D55</f>
        <v>#REF!</v>
      </c>
      <c r="F55" s="131" t="e">
        <f>SUM(D55:E55)</f>
        <v>#REF!</v>
      </c>
      <c r="G55" s="19"/>
      <c r="H55" s="20"/>
    </row>
    <row r="56" spans="2:9" ht="20.100000000000001" hidden="1" customHeight="1" thickBot="1" x14ac:dyDescent="0.4">
      <c r="B56" s="249" t="s">
        <v>89</v>
      </c>
      <c r="C56" s="250"/>
      <c r="D56" s="133">
        <f>E7</f>
        <v>0</v>
      </c>
      <c r="E56" s="19"/>
      <c r="F56" s="105"/>
      <c r="G56" s="19"/>
    </row>
    <row r="57" spans="2:9" ht="35.25" hidden="1" customHeight="1" thickBot="1" x14ac:dyDescent="0.4">
      <c r="B57" s="242" t="s">
        <v>120</v>
      </c>
      <c r="C57" s="243"/>
      <c r="D57" s="134" t="e">
        <f>D58+D59+D60</f>
        <v>#REF!</v>
      </c>
      <c r="E57" s="19"/>
      <c r="F57" s="105"/>
      <c r="G57" s="19"/>
    </row>
    <row r="58" spans="2:9" ht="20.100000000000001" hidden="1" customHeight="1" x14ac:dyDescent="0.35">
      <c r="B58" s="121" t="s">
        <v>136</v>
      </c>
      <c r="C58" s="107" t="s">
        <v>106</v>
      </c>
      <c r="D58" s="122" t="e">
        <f>$D$56*G47</f>
        <v>#REF!</v>
      </c>
      <c r="E58" s="19"/>
      <c r="F58" s="105"/>
      <c r="G58" s="19"/>
    </row>
    <row r="59" spans="2:9" ht="20.100000000000001" hidden="1" customHeight="1" x14ac:dyDescent="0.35">
      <c r="B59" s="123" t="s">
        <v>137</v>
      </c>
      <c r="C59" s="111" t="s">
        <v>107</v>
      </c>
      <c r="D59" s="124" t="e">
        <f>$D$56*G48</f>
        <v>#REF!</v>
      </c>
      <c r="E59" s="19"/>
      <c r="F59" s="105"/>
      <c r="G59" s="19"/>
    </row>
    <row r="60" spans="2:9" ht="20.100000000000001" hidden="1" customHeight="1" thickBot="1" x14ac:dyDescent="0.4">
      <c r="B60" s="114" t="s">
        <v>138</v>
      </c>
      <c r="C60" s="115" t="s">
        <v>108</v>
      </c>
      <c r="D60" s="125" t="e">
        <f>$D$56*G49</f>
        <v>#REF!</v>
      </c>
      <c r="E60" s="19"/>
      <c r="F60" s="105"/>
      <c r="G60" s="19"/>
    </row>
    <row r="61" spans="2:9" ht="39" hidden="1" customHeight="1" thickBot="1" x14ac:dyDescent="0.4">
      <c r="B61" s="247" t="s">
        <v>143</v>
      </c>
      <c r="C61" s="248"/>
      <c r="D61" s="150" t="e">
        <f>D62+D63+D64+D65</f>
        <v>#REF!</v>
      </c>
      <c r="E61" s="19"/>
      <c r="F61" s="105"/>
      <c r="G61" s="19"/>
    </row>
    <row r="62" spans="2:9" ht="20.100000000000001" hidden="1" customHeight="1" x14ac:dyDescent="0.35">
      <c r="B62" s="121" t="s">
        <v>139</v>
      </c>
      <c r="C62" s="135" t="s">
        <v>116</v>
      </c>
      <c r="D62" s="136">
        <f>D55</f>
        <v>0</v>
      </c>
      <c r="E62" s="19"/>
      <c r="F62" s="105"/>
      <c r="G62" s="19"/>
    </row>
    <row r="63" spans="2:9" ht="20.100000000000001" hidden="1" customHeight="1" x14ac:dyDescent="0.35">
      <c r="B63" s="123" t="s">
        <v>140</v>
      </c>
      <c r="C63" s="111" t="s">
        <v>117</v>
      </c>
      <c r="D63" s="137" t="e">
        <f>D43+D58</f>
        <v>#REF!</v>
      </c>
      <c r="E63" s="19"/>
      <c r="F63" s="105"/>
      <c r="G63" s="19"/>
    </row>
    <row r="64" spans="2:9" ht="20.100000000000001" hidden="1" customHeight="1" x14ac:dyDescent="0.35">
      <c r="B64" s="123" t="s">
        <v>141</v>
      </c>
      <c r="C64" s="111" t="s">
        <v>118</v>
      </c>
      <c r="D64" s="137" t="e">
        <f>D44+D59</f>
        <v>#REF!</v>
      </c>
      <c r="E64" s="19"/>
      <c r="F64" s="105"/>
      <c r="G64" s="19"/>
    </row>
    <row r="65" spans="2:10" ht="20.100000000000001" hidden="1" customHeight="1" thickBot="1" x14ac:dyDescent="0.4">
      <c r="B65" s="126" t="s">
        <v>142</v>
      </c>
      <c r="C65" s="127" t="s">
        <v>119</v>
      </c>
      <c r="D65" s="138" t="e">
        <f>D45+D60</f>
        <v>#REF!</v>
      </c>
      <c r="E65" s="19"/>
      <c r="F65" s="105"/>
      <c r="G65" s="19"/>
    </row>
    <row r="67" spans="2:10" ht="20.100000000000001" customHeight="1" x14ac:dyDescent="0.35">
      <c r="B67" s="18"/>
      <c r="F67" s="25"/>
      <c r="G67" s="25"/>
      <c r="H67" s="25"/>
      <c r="I67" s="25"/>
      <c r="J67" s="25"/>
    </row>
    <row r="68" spans="2:10" ht="20.100000000000001" customHeight="1" x14ac:dyDescent="0.35">
      <c r="B68" s="18"/>
      <c r="F68" s="25"/>
      <c r="G68" s="25"/>
      <c r="H68" s="25"/>
      <c r="I68" s="25"/>
      <c r="J68" s="25"/>
    </row>
    <row r="69" spans="2:10" ht="20.100000000000001" customHeight="1" x14ac:dyDescent="0.35">
      <c r="B69" s="18"/>
      <c r="F69" s="25"/>
      <c r="G69" s="25"/>
      <c r="H69" s="25"/>
      <c r="I69" s="25"/>
      <c r="J69" s="25"/>
    </row>
    <row r="70" spans="2:10" ht="20.100000000000001" customHeight="1" x14ac:dyDescent="0.35">
      <c r="B70" s="18"/>
      <c r="F70" s="25"/>
      <c r="G70" s="25"/>
      <c r="H70" s="25"/>
      <c r="I70" s="25"/>
      <c r="J70" s="25"/>
    </row>
    <row r="71" spans="2:10" ht="20.100000000000001" customHeight="1" x14ac:dyDescent="0.35">
      <c r="B71" s="18"/>
      <c r="F71" s="25"/>
      <c r="G71" s="25"/>
      <c r="H71" s="25"/>
      <c r="I71" s="25"/>
      <c r="J71" s="25"/>
    </row>
    <row r="72" spans="2:10" ht="20.100000000000001" customHeight="1" x14ac:dyDescent="0.35">
      <c r="C72" s="33"/>
      <c r="D72" s="25"/>
      <c r="E72" s="25"/>
      <c r="F72" s="25"/>
      <c r="G72" s="25"/>
      <c r="H72" s="25"/>
      <c r="I72" s="25"/>
      <c r="J72" s="25"/>
    </row>
    <row r="73" spans="2:10" ht="20.100000000000001" customHeight="1" x14ac:dyDescent="0.35">
      <c r="C73" s="33"/>
      <c r="D73" s="152"/>
      <c r="E73" s="25"/>
      <c r="F73" s="25"/>
      <c r="G73" s="25"/>
      <c r="H73" s="25"/>
      <c r="I73" s="25"/>
      <c r="J73" s="25"/>
    </row>
  </sheetData>
  <mergeCells count="32">
    <mergeCell ref="B50:C50"/>
    <mergeCell ref="B54:C54"/>
    <mergeCell ref="B61:C61"/>
    <mergeCell ref="B57:C57"/>
    <mergeCell ref="B56:C56"/>
    <mergeCell ref="B55:C55"/>
    <mergeCell ref="B14:E14"/>
    <mergeCell ref="B20:E20"/>
    <mergeCell ref="B42:C42"/>
    <mergeCell ref="B46:C46"/>
    <mergeCell ref="B25:E25"/>
    <mergeCell ref="C7:D7"/>
    <mergeCell ref="C10:D10"/>
    <mergeCell ref="C13:D13"/>
    <mergeCell ref="C12:D12"/>
    <mergeCell ref="C11:D11"/>
    <mergeCell ref="C3:D3"/>
    <mergeCell ref="D54:F54"/>
    <mergeCell ref="B41:C41"/>
    <mergeCell ref="B4:E4"/>
    <mergeCell ref="C5:D5"/>
    <mergeCell ref="C24:D24"/>
    <mergeCell ref="C23:D23"/>
    <mergeCell ref="C22:D22"/>
    <mergeCell ref="C21:D21"/>
    <mergeCell ref="C19:D19"/>
    <mergeCell ref="C18:D18"/>
    <mergeCell ref="C17:D17"/>
    <mergeCell ref="C16:D16"/>
    <mergeCell ref="C15:D15"/>
    <mergeCell ref="C9:D9"/>
    <mergeCell ref="C8:D8"/>
  </mergeCells>
  <phoneticPr fontId="37" type="noConversion"/>
  <pageMargins left="0.19685039370078741" right="0.19685039370078741" top="0.19685039370078741" bottom="0.19685039370078741" header="0.19685039370078741" footer="0.19685039370078741"/>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zoomScale="145" zoomScaleNormal="145" workbookViewId="0">
      <selection activeCell="B1" sqref="B1:B1048576"/>
    </sheetView>
  </sheetViews>
  <sheetFormatPr defaultColWidth="9.1328125" defaultRowHeight="12" customHeight="1" x14ac:dyDescent="0.35"/>
  <cols>
    <col min="1" max="1" width="26.59765625" style="25" bestFit="1" customWidth="1"/>
    <col min="2" max="2" width="5.265625" style="25" customWidth="1"/>
    <col min="3" max="12" width="9.1328125" style="25"/>
    <col min="13" max="13" width="13.86328125" style="25" customWidth="1"/>
    <col min="14" max="16384" width="9.1328125" style="25"/>
  </cols>
  <sheetData>
    <row r="1" spans="1:10" ht="12" customHeight="1" x14ac:dyDescent="0.35">
      <c r="A1" s="23" t="s">
        <v>59</v>
      </c>
      <c r="B1" s="24">
        <v>0</v>
      </c>
    </row>
    <row r="2" spans="1:10" ht="12" customHeight="1" x14ac:dyDescent="0.35">
      <c r="A2" s="23"/>
      <c r="B2" s="24">
        <v>0.5</v>
      </c>
    </row>
    <row r="3" spans="1:10" ht="12" customHeight="1" x14ac:dyDescent="0.35">
      <c r="A3" s="23"/>
      <c r="B3" s="24">
        <v>1</v>
      </c>
    </row>
    <row r="4" spans="1:10" ht="12" customHeight="1" x14ac:dyDescent="0.35">
      <c r="A4" s="26" t="s">
        <v>5</v>
      </c>
      <c r="B4" s="27">
        <v>0</v>
      </c>
    </row>
    <row r="5" spans="1:10" ht="12" customHeight="1" x14ac:dyDescent="0.35">
      <c r="A5" s="28"/>
      <c r="B5" s="27">
        <v>0.05</v>
      </c>
    </row>
    <row r="6" spans="1:10" ht="12" customHeight="1" x14ac:dyDescent="0.35">
      <c r="A6" s="26"/>
      <c r="B6" s="27">
        <v>0.13</v>
      </c>
    </row>
    <row r="7" spans="1:10" ht="12" customHeight="1" x14ac:dyDescent="0.35">
      <c r="A7" s="26"/>
      <c r="B7" s="27">
        <v>0.25</v>
      </c>
    </row>
    <row r="8" spans="1:10" ht="12" customHeight="1" x14ac:dyDescent="0.35">
      <c r="A8" s="29" t="s">
        <v>6</v>
      </c>
      <c r="B8" s="30">
        <v>0</v>
      </c>
      <c r="C8" s="31" t="s">
        <v>7</v>
      </c>
    </row>
    <row r="9" spans="1:10" ht="12" customHeight="1" x14ac:dyDescent="0.35">
      <c r="A9" s="29"/>
      <c r="B9" s="30">
        <v>1</v>
      </c>
      <c r="C9" s="31" t="s">
        <v>8</v>
      </c>
    </row>
    <row r="10" spans="1:10" ht="12" customHeight="1" x14ac:dyDescent="0.35">
      <c r="A10" s="32" t="s">
        <v>32</v>
      </c>
      <c r="C10" s="33"/>
    </row>
    <row r="11" spans="1:10" ht="12" customHeight="1" x14ac:dyDescent="0.35">
      <c r="A11" s="86" t="s">
        <v>33</v>
      </c>
      <c r="B11" s="87" t="s">
        <v>29</v>
      </c>
      <c r="C11" s="88"/>
      <c r="D11" s="87"/>
    </row>
    <row r="12" spans="1:10" ht="12" customHeight="1" x14ac:dyDescent="0.35">
      <c r="A12" s="87"/>
      <c r="B12" s="87" t="s">
        <v>34</v>
      </c>
      <c r="C12" s="88"/>
      <c r="D12" s="87"/>
    </row>
    <row r="13" spans="1:10" ht="12" customHeight="1" x14ac:dyDescent="0.35">
      <c r="A13" s="82" t="s">
        <v>189</v>
      </c>
      <c r="B13" s="83" t="s">
        <v>188</v>
      </c>
      <c r="C13" s="84"/>
      <c r="D13" s="84"/>
      <c r="E13" s="83"/>
      <c r="F13" s="83"/>
      <c r="G13" s="83"/>
      <c r="H13" s="83"/>
      <c r="I13" s="83"/>
      <c r="J13" s="83"/>
    </row>
    <row r="14" spans="1:10" ht="12" customHeight="1" x14ac:dyDescent="0.35">
      <c r="A14" s="83"/>
      <c r="B14" s="83" t="s">
        <v>190</v>
      </c>
      <c r="C14" s="83"/>
      <c r="D14" s="85"/>
      <c r="E14" s="83"/>
      <c r="F14" s="83"/>
      <c r="G14" s="83"/>
      <c r="H14" s="83"/>
      <c r="I14" s="83"/>
      <c r="J14" s="83"/>
    </row>
    <row r="15" spans="1:10" ht="12" customHeight="1" x14ac:dyDescent="0.35">
      <c r="A15" s="83"/>
      <c r="B15" s="83" t="s">
        <v>191</v>
      </c>
      <c r="C15" s="84"/>
      <c r="D15" s="84"/>
      <c r="E15" s="83"/>
      <c r="F15" s="83"/>
      <c r="G15" s="83"/>
      <c r="H15" s="83"/>
      <c r="I15" s="83"/>
      <c r="J15" s="83"/>
    </row>
    <row r="16" spans="1:10" ht="12" customHeight="1" x14ac:dyDescent="0.35">
      <c r="A16" s="83"/>
      <c r="B16" s="83" t="s">
        <v>192</v>
      </c>
      <c r="C16" s="84"/>
      <c r="D16" s="84"/>
      <c r="E16" s="83"/>
      <c r="F16" s="83"/>
      <c r="G16" s="83"/>
      <c r="H16" s="83"/>
      <c r="I16" s="83"/>
      <c r="J16" s="83"/>
    </row>
    <row r="17" spans="1:8" ht="12" customHeight="1" x14ac:dyDescent="0.35">
      <c r="A17" s="79" t="s">
        <v>30</v>
      </c>
      <c r="B17" s="80" t="s">
        <v>35</v>
      </c>
      <c r="C17" s="81"/>
      <c r="D17" s="33"/>
      <c r="E17" s="34"/>
    </row>
    <row r="18" spans="1:8" ht="12" customHeight="1" x14ac:dyDescent="0.35">
      <c r="A18" s="80"/>
      <c r="B18" s="80" t="s">
        <v>36</v>
      </c>
      <c r="C18" s="81"/>
      <c r="D18" s="33"/>
      <c r="E18" s="34"/>
    </row>
    <row r="19" spans="1:8" ht="12" customHeight="1" x14ac:dyDescent="0.35">
      <c r="A19" s="80"/>
      <c r="B19" s="80" t="s">
        <v>31</v>
      </c>
      <c r="C19" s="81"/>
      <c r="D19" s="33"/>
      <c r="E19" s="34"/>
    </row>
    <row r="20" spans="1:8" ht="12" customHeight="1" x14ac:dyDescent="0.35">
      <c r="A20" s="83"/>
      <c r="B20" s="83" t="s">
        <v>37</v>
      </c>
      <c r="C20" s="84"/>
      <c r="D20" s="33"/>
      <c r="E20" s="34"/>
    </row>
    <row r="21" spans="1:8" ht="12" customHeight="1" x14ac:dyDescent="0.35">
      <c r="A21" s="32" t="s">
        <v>38</v>
      </c>
      <c r="F21" s="33"/>
    </row>
    <row r="22" spans="1:8" ht="12" customHeight="1" x14ac:dyDescent="0.35">
      <c r="A22" s="90"/>
      <c r="B22" s="161" t="s">
        <v>187</v>
      </c>
      <c r="C22" s="90"/>
      <c r="D22" s="90"/>
      <c r="E22" s="90"/>
      <c r="F22" s="90"/>
      <c r="G22" s="90"/>
      <c r="H22" s="90"/>
    </row>
    <row r="23" spans="1:8" ht="12" customHeight="1" x14ac:dyDescent="0.35">
      <c r="A23" s="90"/>
      <c r="B23" s="90"/>
      <c r="C23" s="90"/>
      <c r="D23" s="90"/>
      <c r="E23" s="90"/>
      <c r="F23" s="90"/>
      <c r="G23" s="90"/>
      <c r="H23" s="90"/>
    </row>
    <row r="24" spans="1:8" ht="12" customHeight="1" x14ac:dyDescent="0.35">
      <c r="B24" s="272" t="s">
        <v>183</v>
      </c>
      <c r="C24" s="273"/>
      <c r="D24" s="273"/>
      <c r="E24" s="273"/>
      <c r="F24" s="273"/>
      <c r="G24" s="273"/>
      <c r="H24" s="273"/>
    </row>
    <row r="25" spans="1:8" ht="12" customHeight="1" x14ac:dyDescent="0.35">
      <c r="B25" s="273"/>
      <c r="C25" s="273"/>
      <c r="D25" s="273"/>
      <c r="E25" s="273"/>
      <c r="F25" s="273"/>
      <c r="G25" s="273"/>
      <c r="H25" s="273"/>
    </row>
    <row r="26" spans="1:8" ht="12" customHeight="1" x14ac:dyDescent="0.35">
      <c r="B26" s="273"/>
      <c r="C26" s="273"/>
      <c r="D26" s="273"/>
      <c r="E26" s="273"/>
      <c r="F26" s="273"/>
      <c r="G26" s="273"/>
      <c r="H26" s="273"/>
    </row>
    <row r="27" spans="1:8" ht="12" customHeight="1" x14ac:dyDescent="0.35">
      <c r="B27" s="273"/>
      <c r="C27" s="273"/>
      <c r="D27" s="273"/>
      <c r="E27" s="273"/>
      <c r="F27" s="273"/>
      <c r="G27" s="273"/>
      <c r="H27" s="273"/>
    </row>
    <row r="28" spans="1:8" ht="12" customHeight="1" x14ac:dyDescent="0.35">
      <c r="B28" s="273"/>
      <c r="C28" s="273"/>
      <c r="D28" s="273"/>
      <c r="E28" s="273"/>
      <c r="F28" s="273"/>
      <c r="G28" s="273"/>
      <c r="H28" s="273"/>
    </row>
    <row r="29" spans="1:8" ht="12" customHeight="1" x14ac:dyDescent="0.35">
      <c r="B29" s="273"/>
      <c r="C29" s="273"/>
      <c r="D29" s="273"/>
      <c r="E29" s="273"/>
      <c r="F29" s="273"/>
      <c r="G29" s="273"/>
      <c r="H29" s="273"/>
    </row>
    <row r="30" spans="1:8" ht="12" customHeight="1" x14ac:dyDescent="0.35">
      <c r="B30" s="273"/>
      <c r="C30" s="273"/>
      <c r="D30" s="273"/>
      <c r="E30" s="273"/>
      <c r="F30" s="273"/>
      <c r="G30" s="273"/>
      <c r="H30" s="273"/>
    </row>
    <row r="31" spans="1:8" ht="12" customHeight="1" x14ac:dyDescent="0.35">
      <c r="B31" s="273"/>
      <c r="C31" s="273"/>
      <c r="D31" s="273"/>
      <c r="E31" s="273"/>
      <c r="F31" s="273"/>
      <c r="G31" s="273"/>
      <c r="H31" s="273"/>
    </row>
    <row r="32" spans="1:8" ht="92.45" customHeight="1" x14ac:dyDescent="0.35">
      <c r="B32" s="273"/>
      <c r="C32" s="273"/>
      <c r="D32" s="273"/>
      <c r="E32" s="273"/>
      <c r="F32" s="273"/>
      <c r="G32" s="273"/>
      <c r="H32" s="273"/>
    </row>
  </sheetData>
  <dataConsolidate/>
  <mergeCells count="1">
    <mergeCell ref="B24:H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Radni listovi</vt:lpstr>
      </vt:variant>
      <vt:variant>
        <vt:i4>8</vt:i4>
      </vt:variant>
    </vt:vector>
  </HeadingPairs>
  <TitlesOfParts>
    <vt:vector size="8" baseType="lpstr">
      <vt:lpstr>Naslovnica</vt:lpstr>
      <vt:lpstr>Upute</vt:lpstr>
      <vt:lpstr>TI Izravni tr.-Sluz.put._Ostali</vt:lpstr>
      <vt:lpstr>TII Izravni tr.-Tr.osoblja</vt:lpstr>
      <vt:lpstr>TIII Opci troskovi</vt:lpstr>
      <vt:lpstr>TIV Neprihvatljivi tr.</vt:lpstr>
      <vt:lpstr>TV Ukupni tr. projekta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2019-09-02T07:54:05Z</cp:lastPrinted>
  <dcterms:created xsi:type="dcterms:W3CDTF">2011-03-22T09:29:16Z</dcterms:created>
  <dcterms:modified xsi:type="dcterms:W3CDTF">2026-04-03T12:55:38Z</dcterms:modified>
</cp:coreProperties>
</file>